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12" documentId="13_ncr:1_{F6CB121F-512D-4AA6-A0C1-0FB36C537598}" xr6:coauthVersionLast="47" xr6:coauthVersionMax="47" xr10:uidLastSave="{3322E987-3829-4836-B603-DC8B8F408935}"/>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<sst xmlns="http://schemas.openxmlformats.org/spreadsheetml/2006/main" count="179038" uniqueCount="39113">
  <si>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</si>
  <si>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</si>
  <si>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</si>
  <si>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</si>
  <si>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</si>
  <si>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</si>
  <si>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</si>
  <si>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</si>
  <si>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</si>
  <si>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</si>
  <si>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</si>
  <si>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</si>
  <si>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</si>
  <si>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</si>
  <si>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</si>
  <si>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</si>
  <si>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</si>
  <si>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</si>
  <si>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</si>
  <si>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</si>
  <si>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</si>
  <si>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</si>
  <si>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</si>
  <si>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</si>
  <si>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</si>
  <si>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</si>
  <si>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</si>
  <si>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</si>
  <si>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</si>
  <si>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</si>
  <si>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</si>
  <si>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</si>
  <si>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</si>
  <si>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</si>
  <si>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</si>
  <si>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</si>
  <si>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</si>
  <si>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</si>
  <si>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</si>
  <si>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</si>
  <si>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</si>
  <si>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</si>
  <si>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</si>
  <si>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</si>
  <si>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</si>
  <si>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</si>
  <si>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</si>
  <si>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</si>
  <si>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</si>
  <si>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</si>
  <si>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</si>
  <si>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</si>
  <si>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</si>
  <si>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</si>
  <si>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</si>
  <si>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</si>
  <si>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</si>
  <si>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</si>
  <si>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</si>
  <si>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</si>
  <si>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</si>
  <si>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</si>
  <si>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</si>
  <si>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</si>
  <si>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</si>
  <si>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</si>
  <si>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</si>
  <si>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</si>
  <si>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</si>
  <si>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</si>
  <si>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</si>
  <si>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</si>
  <si>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</si>
  <si>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</si>
  <si>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</si>
  <si>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</si>
  <si>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</si>
  <si>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</si>
  <si>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</si>
  <si>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</si>
  <si>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</si>
  <si>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</si>
  <si>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</si>
  <si>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</si>
  <si>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</si>
  <si>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</si>
  <si>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</si>
  <si>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</si>
  <si>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</si>
  <si>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</si>
  <si>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</si>
  <si>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</si>
  <si>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</si>
  <si>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</si>
  <si>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</si>
  <si>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</si>
  <si>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</si>
  <si>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</si>
  <si>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</si>
  <si>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</si>
  <si>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</si>
  <si>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</si>
  <si>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</si>
  <si>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</si>
  <si>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</si>
  <si>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</si>
  <si>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</si>
  <si>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</si>
  <si>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</si>
  <si>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</si>
  <si>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</si>
  <si>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</si>
  <si>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</si>
  <si>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</si>
  <si>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</si>
  <si>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</si>
  <si>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</si>
  <si>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</si>
  <si>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</si>
  <si>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</si>
  <si>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</si>
  <si>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</si>
  <si>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</si>
  <si>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</si>
  <si>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</si>
  <si>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</si>
  <si>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</si>
  <si>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</si>
  <si>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</si>
  <si>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</si>
  <si>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</si>
  <si>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</si>
  <si>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</si>
  <si>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</si>
  <si>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</si>
  <si>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</si>
  <si>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</si>
  <si>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</si>
  <si>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</si>
  <si>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</si>
  <si>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</si>
  <si>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</si>
  <si>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</si>
  <si>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</si>
  <si>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</si>
  <si>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</si>
  <si>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</si>
  <si>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</si>
  <si>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</si>
  <si>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</si>
  <si>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</si>
  <si>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</si>
  <si>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</si>
  <si>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</si>
  <si>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</si>
  <si>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</si>
  <si>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</si>
  <si>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</si>
  <si>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</si>
  <si>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</si>
  <si>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</si>
  <si>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</si>
  <si>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</si>
  <si>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</si>
  <si>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</si>
  <si>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</si>
  <si>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</si>
  <si>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</si>
  <si>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</si>
  <si>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</si>
  <si>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</si>
  <si>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</si>
  <si>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</si>
  <si>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</si>
  <si>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</si>
  <si>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</si>
  <si>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</si>
  <si>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</si>
  <si>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</si>
  <si>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</si>
  <si>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</si>
  <si>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</si>
  <si>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</si>
  <si>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</si>
  <si>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</si>
  <si>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</si>
  <si>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</si>
  <si>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</si>
  <si>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</si>
  <si>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</si>
  <si>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</si>
  <si>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</si>
  <si>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</si>
  <si>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</si>
  <si>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</si>
  <si>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</si>
  <si>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</si>
  <si>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</si>
  <si>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</si>
  <si>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</si>
  <si>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</si>
  <si>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</si>
  <si>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</si>
  <si>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</si>
  <si>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</si>
  <si>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</si>
  <si>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</si>
  <si>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</si>
  <si>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</si>
  <si>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</si>
  <si>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</si>
  <si>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</si>
  <si>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</si>
  <si>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</si>
  <si>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</si>
  <si>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</si>
  <si>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</si>
  <si>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</si>
  <si>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</si>
  <si>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</si>
  <si>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</si>
  <si>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</si>
  <si>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</si>
  <si>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</si>
  <si>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</si>
  <si>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</si>
  <si>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</si>
  <si>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</si>
  <si>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</si>
  <si>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</si>
  <si>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</si>
  <si>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</si>
  <si>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</si>
  <si>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</si>
  <si>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</si>
  <si>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</si>
  <si>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</si>
  <si>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</si>
  <si>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</si>
  <si>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</si>
  <si>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</si>
  <si>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</si>
  <si>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</si>
  <si>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</si>
  <si>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</si>
  <si>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</si>
  <si>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</si>
  <si>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</si>
  <si>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</si>
  <si>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</si>
  <si>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</si>
  <si>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</si>
  <si>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</si>
  <si>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</si>
  <si>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</si>
  <si>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</si>
  <si>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</si>
  <si>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</si>
  <si>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</si>
  <si>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</si>
  <si>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</si>
  <si>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</si>
  <si>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</si>
  <si>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</si>
  <si>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</si>
  <si>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</si>
  <si>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</si>
  <si>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</si>
  <si>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</si>
  <si>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</si>
  <si>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</si>
  <si>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</si>
  <si>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</si>
  <si>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</si>
  <si>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</si>
  <si>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</si>
  <si>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</si>
  <si>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</si>
  <si>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</si>
  <si>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</si>
  <si>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</si>
  <si>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</si>
  <si>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</si>
  <si>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</si>
  <si>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</si>
  <si>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</si>
  <si>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</si>
  <si>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</si>
  <si>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</si>
  <si>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</si>
  <si>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</si>
  <si>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</si>
  <si>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</si>
  <si>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</si>
  <si>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</si>
  <si>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</si>
  <si>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</si>
  <si>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</si>
  <si>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</si>
  <si>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</si>
  <si>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</si>
  <si>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</si>
  <si>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</si>
  <si>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</si>
  <si>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</si>
  <si>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</si>
  <si>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</si>
  <si>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</si>
  <si>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</si>
  <si>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</si>
  <si>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</si>
  <si>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</si>
  <si>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</si>
  <si>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</si>
  <si>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</si>
  <si>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</si>
  <si>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</si>
  <si>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</si>
  <si>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</si>
  <si>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</si>
  <si>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</si>
  <si>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</si>
  <si>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</si>
  <si>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</si>
  <si>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</si>
  <si>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</si>
  <si>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</si>
  <si>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</si>
  <si>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</si>
  <si>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</si>
  <si>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</si>
  <si>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</si>
  <si>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</si>
  <si>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</si>
  <si>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</si>
  <si>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</si>
  <si>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</si>
  <si>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</si>
  <si>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</si>
  <si>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</si>
  <si>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</si>
  <si>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</si>
  <si>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</si>
  <si>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</si>
  <si>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</si>
  <si>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</si>
  <si>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</si>
  <si>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</si>
  <si>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</si>
  <si>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</si>
  <si>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</si>
  <si>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</si>
  <si>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</si>
  <si>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</si>
  <si>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</si>
  <si>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</si>
  <si>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</si>
  <si>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</si>
  <si>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</si>
  <si>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</si>
  <si>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</si>
  <si>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</si>
  <si>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</si>
  <si>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</si>
  <si>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</si>
  <si>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</si>
  <si>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</si>
  <si>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</si>
  <si>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</si>
  <si>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</si>
  <si>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</si>
  <si>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</si>
  <si>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</si>
  <si>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</si>
  <si>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</si>
  <si>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</si>
  <si>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</si>
  <si>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</si>
  <si>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</si>
  <si>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</si>
  <si>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</si>
  <si>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</si>
  <si>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</si>
  <si>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</si>
  <si>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</si>
  <si>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</si>
  <si>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</si>
  <si>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</si>
  <si>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</si>
  <si>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</si>
  <si>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</si>
  <si>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</si>
  <si>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</si>
  <si>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</si>
  <si>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</si>
  <si>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</si>
  <si>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</si>
  <si>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</si>
  <si>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</si>
  <si>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</si>
  <si>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</si>
  <si>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</si>
  <si>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</si>
  <si>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</si>
  <si>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</si>
  <si>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</si>
  <si>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</si>
  <si>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</si>
  <si>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</si>
  <si>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</si>
  <si>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</si>
  <si>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</si>
  <si>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</si>
  <si>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</si>
  <si>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</si>
  <si>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</si>
  <si>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</si>
  <si>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</si>
  <si>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</si>
  <si>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</si>
  <si>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</si>
  <si>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</si>
  <si>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</si>
  <si>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</si>
  <si>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</si>
  <si>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</si>
  <si>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</si>
  <si>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</si>
  <si>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</si>
  <si>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</si>
  <si>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</si>
  <si>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</si>
  <si>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</si>
  <si>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</si>
  <si>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</si>
  <si>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</si>
  <si>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</si>
  <si>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</si>
  <si>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</si>
  <si>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</si>
  <si>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</si>
  <si>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</si>
  <si>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</si>
  <si>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</si>
  <si>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</si>
  <si>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</si>
  <si>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</si>
  <si>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</si>
  <si>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</si>
  <si>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</si>
  <si>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</si>
  <si>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</si>
  <si>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</si>
  <si>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</si>
  <si>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</si>
  <si>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</si>
  <si>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</si>
  <si>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</si>
  <si>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</si>
  <si>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</si>
  <si>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</si>
  <si>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</si>
  <si>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</si>
  <si>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</si>
  <si>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</si>
  <si>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</si>
  <si>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</si>
  <si>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</si>
  <si>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</si>
  <si>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</si>
  <si>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</si>
  <si>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</si>
  <si>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</si>
  <si>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</si>
  <si>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</si>
  <si>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</si>
  <si>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</si>
  <si>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</si>
  <si>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</si>
  <si>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</si>
  <si>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</si>
  <si>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</si>
  <si>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</si>
  <si>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</si>
  <si>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</si>
  <si>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</si>
  <si>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</si>
  <si>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</si>
  <si>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</si>
  <si>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</si>
  <si>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</si>
  <si>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</si>
  <si>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</si>
  <si>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</si>
  <si>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</si>
  <si>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</si>
  <si>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</si>
  <si>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</si>
  <si>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</si>
  <si>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</si>
  <si>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</si>
  <si>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</si>
  <si>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</si>
  <si>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</si>
  <si>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</si>
  <si>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</si>
  <si>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</si>
  <si>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</si>
  <si>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</si>
  <si>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</si>
  <si>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</si>
  <si>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</si>
  <si>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</si>
  <si>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</si>
  <si>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</si>
  <si>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</si>
  <si>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</si>
  <si>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</si>
  <si>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</si>
  <si>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</si>
  <si>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</si>
  <si>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</si>
  <si>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</si>
  <si>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</si>
  <si>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</si>
  <si>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</si>
  <si>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</si>
  <si>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</si>
  <si>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</si>
  <si>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</si>
  <si>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</si>
  <si>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</si>
  <si>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</si>
  <si>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</si>
  <si>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</si>
  <si>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</si>
  <si>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</si>
  <si>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</si>
  <si>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</si>
  <si>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</si>
  <si>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</si>
  <si>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</si>
  <si>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</si>
  <si>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</si>
  <si>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</si>
  <si>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</si>
  <si>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</si>
  <si>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</si>
  <si>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</si>
  <si>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</si>
  <si>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</si>
  <si>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</si>
  <si>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</si>
  <si>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</si>
  <si>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</si>
  <si>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</si>
  <si>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</si>
  <si>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</si>
  <si>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</si>
  <si>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</si>
  <si>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</si>
  <si>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</si>
  <si>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</si>
  <si>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</si>
  <si>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</si>
  <si>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</si>
  <si>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</si>
  <si>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</si>
  <si>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</si>
  <si>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</si>
  <si>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</si>
  <si>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</si>
  <si>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</si>
  <si>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</si>
  <si>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</si>
  <si>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</si>
  <si>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</si>
  <si>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</si>
  <si>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</si>
  <si>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</si>
  <si>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</si>
  <si>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</si>
  <si>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</si>
  <si>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</si>
  <si>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</si>
  <si>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</si>
  <si>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</si>
  <si>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</si>
  <si>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</si>
  <si>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</si>
  <si>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</si>
  <si>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</si>
  <si>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</si>
  <si>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</si>
  <si>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</si>
  <si>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</si>
  <si>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</si>
  <si>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</si>
  <si>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</si>
  <si>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</si>
  <si>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</si>
  <si>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</si>
  <si>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</si>
  <si>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</si>
  <si>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</si>
  <si>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</si>
  <si>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</si>
  <si>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</si>
  <si>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</si>
  <si>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</si>
  <si>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</si>
  <si>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</si>
  <si>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</si>
  <si>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</si>
  <si>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</si>
  <si>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</si>
  <si>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</si>
  <si>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</si>
  <si>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</si>
  <si>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</si>
  <si>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</si>
  <si>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</si>
  <si>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</si>
  <si>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</si>
  <si>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</si>
  <si>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</si>
  <si>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</si>
  <si>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</si>
  <si>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</si>
  <si>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</si>
  <si>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</si>
  <si>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</si>
  <si>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</si>
  <si>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</si>
  <si>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</si>
  <si>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</si>
  <si>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</si>
  <si>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</si>
  <si>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</si>
  <si>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</si>
  <si>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</si>
  <si>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</si>
  <si>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</si>
  <si>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</si>
  <si>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</si>
  <si>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</si>
  <si>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</si>
  <si>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</si>
  <si>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</si>
  <si>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</si>
  <si>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</si>
  <si>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</si>
  <si>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</si>
  <si>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</si>
  <si>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</si>
  <si>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</si>
  <si>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</si>
  <si>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</si>
  <si>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</si>
  <si>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</si>
  <si>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</si>
  <si>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</si>
  <si>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</si>
  <si>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</si>
  <si>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</si>
  <si>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</si>
  <si>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</si>
  <si>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</si>
  <si>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</si>
  <si>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</si>
  <si>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</si>
  <si>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</si>
  <si>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</si>
  <si>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</si>
  <si>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</si>
  <si>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</si>
  <si>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</si>
  <si>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</si>
  <si>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</si>
  <si>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</si>
  <si>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</si>
  <si>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</si>
  <si>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</si>
  <si>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</si>
  <si>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</si>
  <si>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</si>
  <si>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</si>
  <si>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</si>
  <si>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</si>
  <si>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</si>
  <si>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</si>
  <si>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</si>
  <si>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</si>
  <si>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</si>
  <si>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</si>
  <si>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</si>
  <si>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</si>
  <si>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</si>
  <si>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</si>
  <si>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</si>
  <si>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</si>
  <si>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</si>
  <si>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</si>
  <si>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</si>
  <si>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</si>
  <si>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</si>
  <si>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</si>
  <si>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</si>
  <si>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</si>
  <si>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</si>
  <si>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</si>
  <si>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</si>
  <si>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</si>
  <si>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</si>
  <si>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</si>
  <si>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</si>
  <si>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</si>
  <si>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</si>
  <si>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</si>
  <si>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</si>
  <si>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</si>
  <si>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</si>
  <si>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</si>
  <si>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</si>
  <si>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</si>
  <si>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</si>
  <si>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</si>
  <si>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</si>
  <si>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</si>
  <si>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</si>
  <si>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</si>
  <si>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</si>
  <si>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</si>
  <si>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</si>
  <si>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</si>
  <si>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</si>
  <si>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</si>
  <si>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</si>
  <si>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</si>
  <si>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</si>
  <si>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</si>
  <si>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</si>
  <si>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</si>
  <si>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</si>
  <si>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</si>
  <si>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</si>
  <si>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</si>
  <si>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</si>
  <si>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</si>
  <si>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</si>
  <si>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</si>
  <si>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</si>
  <si>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</si>
  <si>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</si>
  <si>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</si>
  <si>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</si>
  <si>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</si>
  <si>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</si>
  <si>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</si>
  <si>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</si>
  <si>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</si>
  <si>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</si>
  <si>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</si>
  <si>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</si>
  <si>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</si>
  <si>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</si>
  <si>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</si>
  <si>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</si>
  <si>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</si>
  <si>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</si>
  <si>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</si>
  <si>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</si>
  <si>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</si>
  <si>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</si>
  <si>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</si>
  <si>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</si>
  <si>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</si>
  <si>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</si>
  <si>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</si>
  <si>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</si>
  <si>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</si>
  <si>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</si>
  <si>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</si>
  <si>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</si>
  <si>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</si>
  <si>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</si>
  <si>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</si>
  <si>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</si>
  <si>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</si>
  <si>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</si>
  <si>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</si>
  <si>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</si>
  <si>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</si>
  <si>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</si>
  <si>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</si>
  <si>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</si>
  <si>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</si>
  <si>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</si>
  <si>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</si>
  <si>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</si>
  <si>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</si>
  <si>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</si>
  <si>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</si>
  <si>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</si>
  <si>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</si>
  <si>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</si>
  <si>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</si>
  <si>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</si>
  <si>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</si>
  <si>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</si>
  <si>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</si>
  <si>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</si>
  <si>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</si>
  <si>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</si>
  <si>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</si>
  <si>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</si>
  <si>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</si>
  <si>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</si>
  <si>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</si>
  <si>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</si>
  <si>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</si>
  <si>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</si>
  <si>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</si>
  <si>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</si>
  <si>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</si>
  <si>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</si>
  <si>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</si>
  <si>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</si>
  <si>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</si>
  <si>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</si>
  <si>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</si>
  <si>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</si>
  <si>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</si>
  <si>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</si>
  <si>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</si>
  <si>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</si>
  <si>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</si>
  <si>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</si>
  <si>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</si>
  <si>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</si>
  <si>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</si>
  <si>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</si>
  <si>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</si>
  <si>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</si>
  <si>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</si>
  <si>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</si>
  <si>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</si>
  <si>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</si>
  <si>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</si>
  <si>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</si>
  <si>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</si>
  <si>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</si>
  <si>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</si>
  <si>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</si>
  <si>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</si>
  <si>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</si>
  <si>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</si>
  <si>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</si>
  <si>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</si>
  <si>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</si>
  <si>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</si>
  <si>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</si>
  <si>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</si>
  <si>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</si>
  <si>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</si>
  <si>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</si>
  <si>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</si>
  <si>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</si>
  <si>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</si>
  <si>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</si>
  <si>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</si>
  <si>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</si>
  <si>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</si>
  <si>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</si>
  <si>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</si>
  <si>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</si>
  <si>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</si>
  <si>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</si>
  <si>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</si>
  <si>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</si>
  <si>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</si>
  <si>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</si>
  <si>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</si>
  <si>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</si>
  <si>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</si>
  <si>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</si>
  <si>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</si>
  <si>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</si>
  <si>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</si>
  <si>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</si>
  <si>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</si>
  <si>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</si>
  <si>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</si>
  <si>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</si>
  <si>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</si>
  <si>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</si>
  <si>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</si>
  <si>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</si>
  <si>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</si>
  <si>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</si>
  <si>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</si>
  <si>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</si>
  <si>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</si>
  <si>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</si>
  <si>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</si>
  <si>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</si>
  <si>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</si>
  <si>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</si>
  <si>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</si>
  <si>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</si>
  <si>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</si>
  <si>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</si>
  <si>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</si>
  <si>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</si>
  <si>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</si>
  <si>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</si>
  <si>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</si>
  <si>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</si>
  <si>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</si>
  <si>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</si>
  <si>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</si>
  <si>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</si>
  <si>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</si>
  <si>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</si>
  <si>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</si>
  <si>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</si>
  <si>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</si>
  <si>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</si>
  <si>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</si>
  <si>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</si>
  <si>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</si>
  <si>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</si>
  <si>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</si>
  <si>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</si>
  <si>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</si>
  <si>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</si>
  <si>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</si>
  <si>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</si>
  <si>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</si>
  <si>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</si>
  <si>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</si>
  <si>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</si>
  <si>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</si>
  <si>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</si>
  <si>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</si>
  <si>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</si>
  <si>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</si>
  <si>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</si>
  <si>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</si>
  <si>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</si>
  <si>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</si>
  <si>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</si>
  <si>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</si>
  <si>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</si>
  <si>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</si>
  <si>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</si>
  <si>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</si>
  <si>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</si>
  <si>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</si>
  <si>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</si>
  <si>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</si>
  <si>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</si>
  <si>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</si>
  <si>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</si>
  <si>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</si>
  <si>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</si>
  <si>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</si>
  <si>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</si>
  <si>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</si>
  <si>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</si>
  <si>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</si>
  <si>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</si>
  <si>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</si>
  <si>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</si>
  <si>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</si>
  <si>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</si>
  <si>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</si>
  <si>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</si>
  <si>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</si>
  <si>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</si>
  <si>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</si>
  <si>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</si>
  <si>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</si>
  <si>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</si>
  <si>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</si>
  <si>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</si>
  <si>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</si>
  <si>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</si>
  <si>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</si>
  <si>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</si>
  <si>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</si>
  <si>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</si>
  <si>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</si>
  <si>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</si>
  <si>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</si>
  <si>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</si>
  <si>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</si>
  <si>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</si>
  <si>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</si>
  <si>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</si>
  <si>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</si>
  <si>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</si>
  <si>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</si>
  <si>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</si>
  <si>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</si>
  <si>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</si>
  <si>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</si>
  <si>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</si>
  <si>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</si>
  <si>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</si>
  <si>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</si>
  <si>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</si>
  <si>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</si>
  <si>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</si>
  <si>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</si>
  <si>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</si>
  <si>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</si>
  <si>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</si>
  <si>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</si>
  <si>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</si>
  <si>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</si>
  <si>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</si>
  <si>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</si>
  <si>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</si>
  <si>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</si>
  <si>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</si>
  <si>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</si>
  <si>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</si>
  <si>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</si>
  <si>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</si>
  <si>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</si>
  <si>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</si>
  <si>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</si>
  <si>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</si>
  <si>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</si>
  <si>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</si>
  <si>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</si>
  <si>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</si>
  <si>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</si>
  <si>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</si>
  <si>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</si>
  <si>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</si>
  <si>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</si>
  <si>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</si>
  <si>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</si>
  <si>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</si>
  <si>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</si>
  <si>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</si>
  <si>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</si>
  <si>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</si>
  <si>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</si>
  <si>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</si>
  <si>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</si>
  <si>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</si>
  <si>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</si>
  <si>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</si>
  <si>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</si>
  <si>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</si>
  <si>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</si>
  <si>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</si>
  <si>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</si>
  <si>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</si>
  <si>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</si>
  <si>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</si>
  <si>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</si>
  <si>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</si>
  <si>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</si>
  <si>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</si>
  <si>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</si>
  <si>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</si>
  <si>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</si>
  <si>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</si>
  <si>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</si>
  <si>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</si>
  <si>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</si>
  <si>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</si>
  <si>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</si>
  <si>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</si>
  <si>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</si>
  <si>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</si>
  <si>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</si>
  <si>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</si>
  <si>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</si>
  <si>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</si>
  <si>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</si>
  <si>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</si>
  <si>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</si>
  <si>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</si>
  <si>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</si>
  <si>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</si>
  <si>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</si>
  <si>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</si>
  <si>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</si>
  <si>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</si>
  <si>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</si>
  <si>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</si>
  <si>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</si>
  <si>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</si>
  <si>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</si>
  <si>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</si>
  <si>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</si>
  <si>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</si>
  <si>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</si>
  <si>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</si>
  <si>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</si>
  <si>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</si>
  <si>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</si>
  <si>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</si>
  <si>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</si>
  <si>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</si>
  <si>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</si>
  <si>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</si>
  <si>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</si>
  <si>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</si>
  <si>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</si>
  <si>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</si>
  <si>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</si>
  <si>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</si>
  <si>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</si>
  <si>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</si>
  <si>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</si>
  <si>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</si>
  <si>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</si>
  <si>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</si>
  <si>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</si>
  <si>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</si>
  <si>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</si>
  <si>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</si>
  <si>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</si>
  <si>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</si>
  <si>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</si>
  <si>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</si>
  <si>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</si>
  <si>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</si>
  <si>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</si>
  <si>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</si>
  <si>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</si>
  <si>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</si>
  <si>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</si>
  <si>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</si>
  <si>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</si>
  <si>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</si>
  <si>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</si>
  <si>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</si>
  <si>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</si>
  <si>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</si>
  <si>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</si>
  <si>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</si>
  <si>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</si>
  <si>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</si>
  <si>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</si>
  <si>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</si>
  <si>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</si>
  <si>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</si>
  <si>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</si>
  <si>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</si>
  <si>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</si>
  <si>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</si>
  <si>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</si>
  <si>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</si>
  <si>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</si>
  <si>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</si>
  <si>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</si>
  <si>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</si>
  <si>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</si>
  <si>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</si>
  <si>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</si>
  <si>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</si>
  <si>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</si>
  <si>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</si>
  <si>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</si>
  <si>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</si>
  <si>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</si>
  <si>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</si>
  <si>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</si>
  <si>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</si>
  <si>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</si>
  <si>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</si>
  <si>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</si>
  <si>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</si>
  <si>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</si>
  <si>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</si>
  <si>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</si>
  <si>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</si>
  <si>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</si>
  <si>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</si>
  <si>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</si>
  <si>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</si>
  <si>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</si>
  <si>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</si>
  <si>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</si>
  <si>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</si>
  <si>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</si>
  <si>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</si>
  <si>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</si>
  <si>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</si>
  <si>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</si>
  <si>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</si>
  <si>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</si>
  <si>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</si>
  <si>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</si>
  <si>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</si>
  <si>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</si>
  <si>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</si>
  <si>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</si>
  <si>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</si>
  <si>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</si>
  <si>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</si>
  <si>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</si>
  <si>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</si>
  <si>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</si>
  <si>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</si>
  <si>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</si>
  <si>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</si>
  <si>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</si>
  <si>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</si>
  <si>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</si>
  <si>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</si>
  <si>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</si>
  <si>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</si>
  <si>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</si>
  <si>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</si>
  <si>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</si>
  <si>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</si>
  <si>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</si>
  <si>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</si>
  <si>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</si>
  <si>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</si>
  <si>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</si>
  <si>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</si>
  <si>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</si>
  <si>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</si>
  <si>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</si>
  <si>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</si>
  <si>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</si>
  <si>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</si>
  <si>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</si>
  <si>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</si>
  <si>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</si>
  <si>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</si>
  <si>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</si>
  <si>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</si>
  <si>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</si>
  <si>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</si>
  <si>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</si>
  <si>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</si>
  <si>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</si>
  <si>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</si>
  <si>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</si>
  <si>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</si>
  <si>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</si>
  <si>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</si>
  <si>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</si>
  <si>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</si>
  <si>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</si>
  <si>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</si>
  <si>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</si>
  <si>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</si>
  <si>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</si>
  <si>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</si>
  <si>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</si>
  <si>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</si>
  <si>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</si>
  <si>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</si>
  <si>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</si>
  <si>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</si>
  <si>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</si>
  <si>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</si>
  <si>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</si>
  <si>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</si>
  <si>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</si>
  <si>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</si>
  <si>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</si>
  <si>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</si>
  <si>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</si>
  <si>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</si>
  <si>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</si>
  <si>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</si>
  <si>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</si>
  <si>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</si>
  <si>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</si>
  <si>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</si>
  <si>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</si>
  <si>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</si>
  <si>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</si>
  <si>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</si>
  <si>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</si>
  <si>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</si>
  <si>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</si>
  <si>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</si>
  <si>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</si>
  <si>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</si>
  <si>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</si>
  <si>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</si>
  <si>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</si>
  <si>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</si>
  <si>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</si>
  <si>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</si>
  <si>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</si>
  <si>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</si>
  <si>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</si>
  <si>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</si>
  <si>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</si>
  <si>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</si>
  <si>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</si>
  <si>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</si>
  <si>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</si>
  <si>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</si>
  <si>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</si>
  <si>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</si>
  <si>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</si>
  <si>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</si>
  <si>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</si>
  <si>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</si>
  <si>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</si>
  <si>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</si>
  <si>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</si>
  <si>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</si>
  <si>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</si>
  <si>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</si>
  <si>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</si>
  <si>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</si>
  <si>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</si>
  <si>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</si>
  <si>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</si>
  <si>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</si>
  <si>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</si>
  <si>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</si>
  <si>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</si>
  <si>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</si>
  <si>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</si>
  <si>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</si>
  <si>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</si>
  <si>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</si>
  <si>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</si>
  <si>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</si>
  <si>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</si>
  <si>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</si>
  <si>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</si>
  <si>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</si>
  <si>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</si>
  <si>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</si>
  <si>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</si>
  <si>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</si>
  <si>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</si>
  <si>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</si>
  <si>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</si>
  <si>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</si>
  <si>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</si>
  <si>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</si>
  <si>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</si>
  <si>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</si>
  <si>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</si>
  <si>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</si>
  <si>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</si>
  <si>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</si>
  <si>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</si>
  <si>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</si>
  <si>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</si>
  <si>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</si>
  <si>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</si>
  <si>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</si>
  <si>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</si>
  <si>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</si>
  <si>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</si>
  <si>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</si>
  <si>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</si>
  <si>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</si>
  <si>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</si>
  <si>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</si>
  <si>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</si>
  <si>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</si>
  <si>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</si>
  <si>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</si>
  <si>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</si>
  <si>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</si>
  <si>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</si>
  <si>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</si>
  <si>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</si>
  <si>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</si>
  <si>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</si>
  <si>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</si>
  <si>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</si>
  <si>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</si>
  <si>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</si>
  <si>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</si>
  <si>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</si>
  <si>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</si>
  <si>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</si>
  <si>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</si>
  <si>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</si>
  <si>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</si>
  <si>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</si>
  <si>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</si>
  <si>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</si>
  <si>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</si>
  <si>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</si>
  <si>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</si>
  <si>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</si>
  <si>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</si>
  <si>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</si>
  <si>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</si>
  <si>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</si>
  <si>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</si>
  <si>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</si>
  <si>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</si>
  <si>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</si>
  <si>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</si>
  <si>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</si>
  <si>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</si>
  <si>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</si>
  <si>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</si>
  <si>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</si>
  <si>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</si>
  <si>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</si>
  <si>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</si>
  <si>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</si>
  <si>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</si>
  <si>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</si>
  <si>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</si>
  <si>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</si>
  <si>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</si>
  <si>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</si>
  <si>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</si>
  <si>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</si>
  <si>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</si>
  <si>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</si>
  <si>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</si>
  <si>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</si>
  <si>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</si>
  <si>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</si>
  <si>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</si>
  <si>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</si>
  <si>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</si>
  <si>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</si>
  <si>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</si>
  <si>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</si>
  <si>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</si>
  <si>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</si>
  <si>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</si>
  <si>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</si>
  <si>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</si>
  <si>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</si>
  <si>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</si>
  <si>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</si>
  <si>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</si>
  <si>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</si>
  <si>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</si>
  <si>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</si>
  <si>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</si>
  <si>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</si>
  <si>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</si>
  <si>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</si>
  <si>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</si>
  <si>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</si>
  <si>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</si>
  <si>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</si>
  <si>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</si>
  <si>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</si>
  <si>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</si>
  <si>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</si>
  <si>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</si>
  <si>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</si>
  <si>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</si>
  <si>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</si>
  <si>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</si>
  <si>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</si>
  <si>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</si>
  <si>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</si>
  <si>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</si>
  <si>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</si>
  <si>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</si>
  <si>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</si>
  <si>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</si>
  <si>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</si>
  <si>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</si>
  <si>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</si>
  <si>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</si>
  <si>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</si>
  <si>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</si>
  <si>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</si>
  <si>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</si>
  <si>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</si>
  <si>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</si>
  <si>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</si>
  <si>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</si>
  <si>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</si>
  <si>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</si>
  <si>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</si>
  <si>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</si>
  <si>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</si>
  <si>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</si>
  <si>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</si>
  <si>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</si>
  <si>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</si>
  <si>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</si>
  <si>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</si>
  <si>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</si>
  <si>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</si>
  <si>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</si>
  <si>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</si>
  <si>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</si>
  <si>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</si>
  <si>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</si>
  <si>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</si>
  <si>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</si>
  <si>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</si>
  <si>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</si>
  <si>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</si>
  <si>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</si>
  <si>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</si>
  <si>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</si>
  <si>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</si>
  <si>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</si>
  <si>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</si>
  <si>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</si>
  <si>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</si>
  <si>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</si>
  <si>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</si>
  <si>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</si>
  <si>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</si>
  <si>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</si>
  <si>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</si>
  <si>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</si>
  <si>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</si>
  <si>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</si>
  <si>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</si>
  <si>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</si>
  <si>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</si>
  <si>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</si>
  <si>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</si>
  <si>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</si>
  <si>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</si>
  <si>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</si>
  <si>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</si>
  <si>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</si>
  <si>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</si>
  <si>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</si>
  <si>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</si>
  <si>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</si>
  <si>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</si>
  <si>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</si>
  <si>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</si>
  <si>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</si>
  <si>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</si>
  <si>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</si>
  <si>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</si>
  <si>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</si>
  <si>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</si>
  <si>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</si>
  <si>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</si>
  <si>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</si>
  <si>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</si>
  <si>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</si>
  <si>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</si>
  <si>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</si>
  <si>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</si>
  <si>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</si>
  <si>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</si>
  <si>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</si>
  <si>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</si>
  <si>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</si>
  <si>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</si>
  <si>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</si>
  <si>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</si>
  <si>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</si>
  <si>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</si>
  <si>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</si>
  <si>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</si>
  <si>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</si>
  <si>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</si>
  <si>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</si>
  <si>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</si>
  <si>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</si>
  <si>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</si>
  <si>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</si>
  <si>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</si>
  <si>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</si>
  <si>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</si>
  <si>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</si>
  <si>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</si>
  <si>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</si>
  <si>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</si>
  <si>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</si>
  <si>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</si>
  <si>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</si>
  <si>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</si>
  <si>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</si>
  <si>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</si>
  <si>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</si>
  <si>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</si>
  <si>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</si>
  <si>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</si>
  <si>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</si>
  <si>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</si>
  <si>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</si>
  <si>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</si>
  <si>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</si>
  <si>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</si>
  <si>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</si>
  <si>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</si>
  <si>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</si>
  <si>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</si>
  <si>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</si>
  <si>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</si>
  <si>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</si>
  <si>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</si>
  <si>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</si>
  <si>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</si>
  <si>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</si>
  <si>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</si>
  <si>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</si>
  <si>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</si>
  <si>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</si>
  <si>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</si>
  <si>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</si>
  <si>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</si>
  <si>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</si>
  <si>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</si>
  <si>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</si>
  <si>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</si>
  <si>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</si>
  <si>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</si>
  <si>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</si>
  <si>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</si>
  <si>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</si>
  <si>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</si>
  <si>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</si>
  <si>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</si>
  <si>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</si>
  <si>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</si>
  <si>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</si>
  <si>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</si>
  <si>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</si>
  <si>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</si>
  <si>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</si>
  <si>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</si>
  <si>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</si>
  <si>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</si>
  <si>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</si>
  <si>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</si>
  <si>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</si>
  <si>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</si>
  <si>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</si>
  <si>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</si>
  <si>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</si>
  <si>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</si>
  <si>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</si>
  <si>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</si>
  <si>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</si>
  <si>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</si>
  <si>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</si>
  <si>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</si>
  <si>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</si>
  <si>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</si>
  <si>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</si>
  <si>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</si>
  <si>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</si>
  <si>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</si>
  <si>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</si>
  <si>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</si>
  <si>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</si>
  <si>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</si>
  <si>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</si>
  <si>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</si>
  <si>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</si>
  <si>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</si>
  <si>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</si>
  <si>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</si>
  <si>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</si>
  <si>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</si>
  <si>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</si>
  <si>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</si>
  <si>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</si>
  <si>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</si>
  <si>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</si>
  <si>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</si>
  <si>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</si>
  <si>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</si>
  <si>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</si>
  <si>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</si>
  <si>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</si>
  <si>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</si>
  <si>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</si>
  <si>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</si>
  <si>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</si>
  <si>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</si>
  <si>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</si>
  <si>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</si>
  <si>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</si>
  <si>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</si>
  <si>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</si>
  <si>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</si>
  <si>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</si>
  <si>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</si>
  <si>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</si>
  <si>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</si>
  <si>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</si>
  <si>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</si>
  <si>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</si>
  <si>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</si>
  <si>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</si>
  <si>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</si>
  <si>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</si>
  <si>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</si>
  <si>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</si>
  <si>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</si>
  <si>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</si>
  <si>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</si>
  <si>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</si>
  <si>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</si>
  <si>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</si>
  <si>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</si>
  <si>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</si>
  <si>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</si>
  <si>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</si>
  <si>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</si>
  <si>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</si>
  <si>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</si>
  <si>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</si>
  <si>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</si>
  <si>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</si>
  <si>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</si>
  <si>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</si>
  <si>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</si>
  <si>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</si>
  <si>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</si>
  <si>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</si>
  <si>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</si>
  <si>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</si>
  <si>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</si>
  <si>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</si>
  <si>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</si>
  <si>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</si>
  <si>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</si>
  <si>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</si>
  <si>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</si>
  <si>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</si>
  <si>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</si>
  <si>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</si>
  <si>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</si>
  <si>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</si>
  <si>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</si>
  <si>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</si>
  <si>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</si>
  <si>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</si>
  <si>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</si>
  <si>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</si>
  <si>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</si>
  <si>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</si>
  <si>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</si>
  <si>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</si>
  <si>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</si>
  <si>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</si>
  <si>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</si>
  <si>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</si>
  <si>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</si>
  <si>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</si>
  <si>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</si>
  <si>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</si>
  <si>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</si>
  <si>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</si>
  <si>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</si>
  <si>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</si>
  <si>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</si>
  <si>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</si>
  <si>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</si>
  <si>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</si>
  <si>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</si>
  <si>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</si>
  <si>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</si>
  <si>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</si>
  <si>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</si>
  <si>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</si>
  <si>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</si>
  <si>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</si>
  <si>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</si>
  <si>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</si>
  <si>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</si>
  <si>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</si>
  <si>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</si>
  <si>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</si>
  <si>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</si>
  <si>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</si>
  <si>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</si>
  <si>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</si>
  <si>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</si>
  <si>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</si>
  <si>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</si>
  <si>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</si>
  <si>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</si>
  <si>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</si>
  <si>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</si>
  <si>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</si>
  <si>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</si>
  <si>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</si>
  <si>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</si>
  <si>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</si>
  <si>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</si>
  <si>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</si>
  <si>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</si>
  <si>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</si>
  <si>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</si>
  <si>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</si>
  <si>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</si>
  <si>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</si>
  <si>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</si>
  <si>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</si>
  <si>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</si>
  <si>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</si>
  <si>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</si>
  <si>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</si>
  <si>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</si>
  <si>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</si>
  <si>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</si>
  <si>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</si>
  <si>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</si>
  <si>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</si>
  <si>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</si>
  <si>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</si>
  <si>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</si>
  <si>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</si>
  <si>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</si>
  <si>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</si>
  <si>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</si>
  <si>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</si>
  <si>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</si>
  <si>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</si>
  <si>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</si>
  <si>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</si>
  <si>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</si>
  <si>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</si>
  <si>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</si>
  <si>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</si>
  <si>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</si>
  <si>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</si>
  <si>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</si>
  <si>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</si>
  <si>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</si>
  <si>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</si>
  <si>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</si>
  <si>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</si>
  <si>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</si>
  <si>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</si>
  <si>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</si>
  <si>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</si>
  <si>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</si>
  <si>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</si>
  <si>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</si>
  <si>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</si>
  <si>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</si>
  <si>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</si>
  <si>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</si>
  <si>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</si>
  <si>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</si>
  <si>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</si>
  <si>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</si>
  <si>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</si>
  <si>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</si>
  <si>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</si>
  <si>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</si>
  <si>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</si>
  <si>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</si>
  <si>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</si>
  <si>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</si>
  <si>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</si>
  <si>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</si>
  <si>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</si>
  <si>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</si>
  <si>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</si>
  <si>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</si>
  <si>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</si>
  <si>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</si>
  <si>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</si>
  <si>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</si>
  <si>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</si>
  <si>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</si>
  <si>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</si>
  <si>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</si>
  <si>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</si>
  <si>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</si>
  <si>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</si>
  <si>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</si>
  <si>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</si>
  <si>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</si>
  <si>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</si>
  <si>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</si>
  <si>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</si>
  <si>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</si>
  <si>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</si>
  <si>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</si>
  <si>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</si>
  <si>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</si>
  <si>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</si>
  <si>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</si>
  <si>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</si>
  <si>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</si>
  <si>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</si>
  <si>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</si>
  <si>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</si>
  <si>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</si>
  <si>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</si>
  <si>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</si>
  <si>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</si>
  <si>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</si>
  <si>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</si>
  <si>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</si>
  <si>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</si>
  <si>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</si>
  <si>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</si>
  <si>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</si>
  <si>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</si>
  <si>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</si>
  <si>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</si>
  <si>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</si>
  <si>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</si>
  <si>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</si>
  <si>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</si>
  <si>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</si>
  <si>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</si>
  <si>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</si>
  <si>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</si>
  <si>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</si>
  <si>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</si>
  <si>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</si>
  <si>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</si>
  <si>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</si>
  <si>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</si>
  <si>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</si>
  <si>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</si>
  <si>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</si>
  <si>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</si>
  <si>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</si>
  <si>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</si>
  <si>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</si>
  <si>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</si>
  <si>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</si>
  <si>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</si>
  <si>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</si>
  <si>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</si>
  <si>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</si>
  <si>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</si>
  <si>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</si>
  <si>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</si>
  <si>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</si>
  <si>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</si>
  <si>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</si>
  <si>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</si>
  <si>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</si>
  <si>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</si>
  <si>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</si>
  <si>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</si>
  <si>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</si>
  <si>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</si>
  <si>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</si>
  <si>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</si>
  <si>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</si>
  <si>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</si>
  <si>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</si>
  <si>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</si>
  <si>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</si>
  <si>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</si>
  <si>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</si>
  <si>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</si>
  <si>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</si>
  <si>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</si>
  <si>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</si>
  <si>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</si>
  <si>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</si>
  <si>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</si>
  <si>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</si>
  <si>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</si>
  <si>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</si>
  <si>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</si>
  <si>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</si>
  <si>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</si>
  <si>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</si>
  <si>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</si>
  <si>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</si>
  <si>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</si>
  <si>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</si>
  <si>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</si>
  <si>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</si>
  <si>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</si>
  <si>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</si>
  <si>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</si>
  <si>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</si>
  <si>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</si>
  <si>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</si>
  <si>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</si>
  <si>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</si>
  <si>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</si>
  <si>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</si>
  <si>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</si>
  <si>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</si>
  <si>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</si>
  <si>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</si>
  <si>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</si>
  <si>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</si>
  <si>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</si>
  <si>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</si>
  <si>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</si>
  <si>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</si>
  <si>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</si>
  <si>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</si>
  <si>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</si>
  <si>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</si>
  <si>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</si>
  <si>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</si>
  <si>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</si>
  <si>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</si>
  <si>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</si>
  <si>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</si>
  <si>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</si>
  <si>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</si>
  <si>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</si>
  <si>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</si>
  <si>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</si>
  <si>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</si>
  <si>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</si>
  <si>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</si>
  <si>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</si>
  <si>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</si>
  <si>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</si>
  <si>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</si>
  <si>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</si>
  <si>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</si>
  <si>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</si>
  <si>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</si>
  <si>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</si>
  <si>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</si>
  <si>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</si>
  <si>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</si>
  <si>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</si>
  <si>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</si>
  <si>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</si>
  <si>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</si>
  <si>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</si>
  <si>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</si>
  <si>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</si>
  <si>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</si>
  <si>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</si>
  <si>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</si>
  <si>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</si>
  <si>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</si>
  <si>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</si>
  <si>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</si>
  <si>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</si>
  <si>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</si>
  <si>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</si>
  <si>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</si>
  <si>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</si>
  <si>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</si>
  <si>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</si>
  <si>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</si>
  <si>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</si>
  <si>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</si>
  <si>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</si>
  <si>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</si>
  <si>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</si>
  <si>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</si>
  <si>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</si>
  <si>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</si>
  <si>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</si>
  <si>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</si>
  <si>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</si>
  <si>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</si>
  <si>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</si>
  <si>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</si>
  <si>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</si>
  <si>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</si>
  <si>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</si>
  <si>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</si>
  <si>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</si>
  <si>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</si>
  <si>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</si>
  <si>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</si>
  <si>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</si>
  <si>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</si>
  <si>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</si>
  <si>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</si>
  <si>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</si>
  <si>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</si>
  <si>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</si>
  <si>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</si>
  <si>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</si>
  <si>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</si>
  <si>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</si>
  <si>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</si>
  <si>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</si>
  <si>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</si>
  <si>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</si>
  <si>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</si>
  <si>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</si>
  <si>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</si>
  <si>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</si>
  <si>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</si>
  <si>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</si>
  <si>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</si>
  <si>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</si>
  <si>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</si>
  <si>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</si>
  <si>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</si>
  <si>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</si>
  <si>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</si>
  <si>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</si>
  <si>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</si>
  <si>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</si>
  <si>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</si>
  <si>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</si>
  <si>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</si>
  <si>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</si>
  <si>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</si>
  <si>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</si>
  <si>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</si>
  <si>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</si>
  <si>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</si>
  <si>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</si>
  <si>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</si>
  <si>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</si>
  <si>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</si>
  <si>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</si>
  <si>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</si>
  <si>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</si>
  <si>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</si>
  <si>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</si>
  <si>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</si>
  <si>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</si>
  <si>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</si>
  <si>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</si>
  <si>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</si>
  <si>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</si>
  <si>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</si>
  <si>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</si>
  <si>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</si>
  <si>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</si>
  <si>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</si>
  <si>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</si>
  <si>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</si>
  <si>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</si>
  <si>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</si>
  <si>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</si>
  <si>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</si>
  <si>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</si>
  <si>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</si>
  <si>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</si>
  <si>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</si>
  <si>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</si>
  <si>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</si>
  <si>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</si>
  <si>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</si>
  <si>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</si>
  <si>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</si>
  <si>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</si>
  <si>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</si>
  <si>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</si>
  <si>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</si>
  <si>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</si>
  <si>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</si>
  <si>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</si>
  <si>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</si>
  <si>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</si>
  <si>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</si>
  <si>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</si>
  <si>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</si>
  <si>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</si>
  <si>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</si>
  <si>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</si>
  <si>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</si>
  <si>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</si>
  <si>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</si>
  <si>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</si>
  <si>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</si>
  <si>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</si>
  <si>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</si>
  <si>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</si>
  <si>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</si>
  <si>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</si>
  <si>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</si>
  <si>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</si>
  <si>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</si>
  <si>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</si>
  <si>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</si>
  <si>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</si>
  <si>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</si>
  <si>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</si>
  <si>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</si>
  <si>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</si>
  <si>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</si>
  <si>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</si>
  <si>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</si>
  <si>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</si>
  <si>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</si>
  <si>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</si>
  <si>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</si>
  <si>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</si>
  <si>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</si>
  <si>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</si>
  <si>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</si>
  <si>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</si>
  <si>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</si>
  <si>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</si>
  <si>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</si>
  <si>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</si>
  <si>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</si>
  <si>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</si>
  <si>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</si>
  <si>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</si>
  <si>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</si>
  <si>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</si>
  <si>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</si>
  <si>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</si>
  <si>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</si>
  <si>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</si>
  <si>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</si>
  <si>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</si>
  <si>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</si>
  <si>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</si>
  <si>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</si>
  <si>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</si>
  <si>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</si>
  <si>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</si>
  <si>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</si>
  <si>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</si>
  <si>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</si>
  <si>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</si>
  <si>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</si>
  <si>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</si>
  <si>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</si>
  <si>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</si>
  <si>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</si>
  <si>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</si>
  <si>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</si>
  <si>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</si>
  <si>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</si>
  <si>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</si>
  <si>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</si>
  <si>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</si>
  <si>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</si>
  <si>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</si>
  <si>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</si>
  <si>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</si>
  <si>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</si>
  <si>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</si>
  <si>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</si>
  <si>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</si>
  <si>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</si>
  <si>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</si>
  <si>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</si>
  <si>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</si>
  <si>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</si>
  <si>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</si>
  <si>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</si>
  <si>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</si>
  <si>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</si>
  <si>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</si>
  <si>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</si>
  <si>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</si>
  <si>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</si>
  <si>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</si>
  <si>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</si>
  <si>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</si>
  <si>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</si>
  <si>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</si>
  <si>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</si>
  <si>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</si>
  <si>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</si>
  <si>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</si>
  <si>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</si>
  <si>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</si>
  <si>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</si>
  <si>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</si>
  <si>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</si>
  <si>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</si>
  <si>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</si>
  <si>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</si>
  <si>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</si>
  <si>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</si>
  <si>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</si>
  <si>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</si>
  <si>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</si>
  <si>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</si>
  <si>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</si>
  <si>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</si>
  <si>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</si>
  <si>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</si>
  <si>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</si>
  <si>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</si>
  <si>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</si>
  <si>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</si>
  <si>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</si>
  <si>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</si>
  <si>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</si>
  <si>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</si>
  <si>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</si>
  <si>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</si>
  <si>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</si>
  <si>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</si>
  <si>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</si>
  <si>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</si>
  <si>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</si>
  <si>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</si>
  <si>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</si>
  <si>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</si>
  <si>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</si>
  <si>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</si>
  <si>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</si>
  <si>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</si>
  <si>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</si>
  <si>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</si>
  <si>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</si>
  <si>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</si>
  <si>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</si>
  <si>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</si>
  <si>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</si>
  <si>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</si>
  <si>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</si>
  <si>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</si>
  <si>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</si>
  <si>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</si>
  <si>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</si>
  <si>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</si>
  <si>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</si>
  <si>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</si>
  <si>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</si>
  <si>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</si>
  <si>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</si>
  <si>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</si>
  <si>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</si>
  <si>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</si>
  <si>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</si>
  <si>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</si>
  <si>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</si>
  <si>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</si>
  <si>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</si>
  <si>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</si>
  <si>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</si>
  <si>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</si>
  <si>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</si>
  <si>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</si>
  <si>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</si>
  <si>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</si>
  <si>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</si>
  <si>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</si>
  <si>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</si>
  <si>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</si>
  <si>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</si>
  <si>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</si>
  <si>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</si>
  <si>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</si>
  <si>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</si>
  <si>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</si>
  <si>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</si>
  <si>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</si>
  <si>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</si>
  <si>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</si>
  <si>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</si>
  <si>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</si>
  <si>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</si>
  <si>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</si>
  <si>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</si>
  <si>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</si>
  <si>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</si>
  <si>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</si>
  <si>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</si>
  <si>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</si>
  <si>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</si>
  <si>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</si>
  <si>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</si>
  <si>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</si>
  <si>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</si>
  <si>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</si>
  <si>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</si>
  <si>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</si>
  <si>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</si>
  <si>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</si>
  <si>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</si>
  <si>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</si>
  <si>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</si>
  <si>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</si>
  <si>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</si>
  <si>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</si>
  <si>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</si>
  <si>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</si>
  <si>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</si>
  <si>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</si>
  <si>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</si>
  <si>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</si>
  <si>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</si>
  <si>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</si>
  <si>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</si>
  <si>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</si>
  <si>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</si>
  <si>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</si>
  <si>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</si>
  <si>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</si>
  <si>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</si>
  <si>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</si>
  <si>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</si>
  <si>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</si>
  <si>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</si>
  <si>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</si>
  <si>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</si>
  <si>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</si>
  <si>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</si>
  <si>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</si>
  <si>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</si>
  <si>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</si>
  <si>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</si>
  <si>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</si>
  <si>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</si>
  <si>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</si>
  <si>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</si>
  <si>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</si>
  <si>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</si>
  <si>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</si>
  <si>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</si>
  <si>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</si>
  <si>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</si>
  <si>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</si>
  <si>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</si>
  <si>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</si>
  <si>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</si>
  <si>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</si>
  <si>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</si>
  <si>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</si>
  <si>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</si>
  <si>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</si>
  <si>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</si>
  <si>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</si>
  <si>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</si>
  <si>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</si>
  <si>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</si>
  <si>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</si>
  <si>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</si>
  <si>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</si>
  <si>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</si>
  <si>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</si>
  <si>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</si>
  <si>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</si>
  <si>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</si>
  <si>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</si>
  <si>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</si>
  <si>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</si>
  <si>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</si>
  <si>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</si>
  <si>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</si>
  <si>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</si>
  <si>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</si>
  <si>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</si>
  <si>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</si>
  <si>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</si>
  <si>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</si>
  <si>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</si>
  <si>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</si>
  <si>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</si>
  <si>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</si>
  <si>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</si>
  <si>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</si>
  <si>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</si>
  <si>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</si>
  <si>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</si>
  <si>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</si>
  <si>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</si>
  <si>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</si>
  <si>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</si>
  <si>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</si>
  <si>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</si>
  <si>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</si>
  <si>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</si>
  <si>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</si>
  <si>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</si>
  <si>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</si>
  <si>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</si>
  <si>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</si>
  <si>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</si>
  <si>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</si>
  <si>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</si>
  <si>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</si>
  <si>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</si>
  <si>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</si>
  <si>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</si>
  <si>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</si>
  <si>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</si>
  <si>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</si>
  <si>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</si>
  <si>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</si>
  <si>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</si>
  <si>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</si>
  <si>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</si>
  <si>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</si>
  <si>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</si>
  <si>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</si>
  <si>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</si>
  <si>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</si>
  <si>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</si>
  <si>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</si>
  <si>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</si>
  <si>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</si>
  <si>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</si>
  <si>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</si>
  <si>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</si>
  <si>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</si>
  <si>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</si>
  <si>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</si>
  <si>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</si>
  <si>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</si>
  <si>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</si>
  <si>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</si>
  <si>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</si>
  <si>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</si>
  <si>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</si>
  <si>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</si>
  <si>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</si>
  <si>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</si>
  <si>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</si>
  <si>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</si>
  <si>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</si>
  <si>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</si>
  <si>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</si>
  <si>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</si>
  <si>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</si>
  <si>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</si>
  <si>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</si>
  <si>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</si>
  <si>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</si>
  <si>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</si>
  <si>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</si>
  <si>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</si>
  <si>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</si>
  <si>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</si>
  <si>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</si>
  <si>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</si>
  <si>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</si>
  <si>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</si>
  <si>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</si>
  <si>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</si>
  <si>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</si>
  <si>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</si>
  <si>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</si>
  <si>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</si>
  <si>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</si>
  <si>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</si>
  <si>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</si>
  <si>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</si>
  <si>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</si>
  <si>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</si>
  <si>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</si>
  <si>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</si>
  <si>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</si>
  <si>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</si>
  <si>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</si>
  <si>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</si>
  <si>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</si>
  <si>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</si>
  <si>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</si>
  <si>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</si>
  <si>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</si>
  <si>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</si>
  <si>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</si>
  <si>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</si>
  <si>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</si>
  <si>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</si>
  <si>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</si>
  <si>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</si>
  <si>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</si>
  <si>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</si>
  <si>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</si>
  <si>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</si>
  <si>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</si>
  <si>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</si>
  <si>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</si>
  <si>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</si>
  <si>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</si>
  <si>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</si>
  <si>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</si>
  <si>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</si>
  <si>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</si>
  <si>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</si>
  <si>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</si>
  <si>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</si>
  <si>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</si>
  <si>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</si>
  <si>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</si>
  <si>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</si>
  <si>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</si>
  <si>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</si>
  <si>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</si>
  <si>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</si>
  <si>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</si>
  <si>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</si>
  <si>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</si>
  <si>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</si>
  <si>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</si>
  <si>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</si>
  <si>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</si>
  <si>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</si>
  <si>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</si>
  <si>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</si>
  <si>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</si>
  <si>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</si>
  <si>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</si>
  <si>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</si>
  <si>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</si>
  <si>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</si>
  <si>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</si>
  <si>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</si>
  <si>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</si>
  <si>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</si>
  <si>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</si>
  <si>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</si>
  <si>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</si>
  <si>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</si>
  <si>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</si>
  <si>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</si>
  <si>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</si>
  <si>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</si>
  <si>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</si>
  <si>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</si>
  <si>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</si>
  <si>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</si>
  <si>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</si>
  <si>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</si>
  <si>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</si>
  <si>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</si>
  <si>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</si>
  <si>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</si>
  <si>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</si>
  <si>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</si>
  <si>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</si>
  <si>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</si>
  <si>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</si>
  <si>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</si>
  <si>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</si>
  <si>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</si>
  <si>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</si>
  <si>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</si>
  <si>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</si>
  <si>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</si>
  <si>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</si>
  <si>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</si>
  <si>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</si>
  <si>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</si>
  <si>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</si>
  <si>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</si>
  <si>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</si>
  <si>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</si>
  <si>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</si>
  <si>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</si>
  <si>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</si>
  <si>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</si>
  <si>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</si>
  <si>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</si>
  <si>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</si>
  <si>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</si>
  <si>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</si>
  <si>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</si>
  <si>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</si>
  <si>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</si>
  <si>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</si>
  <si>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</si>
  <si>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</si>
  <si>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</si>
  <si>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</si>
  <si>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</si>
  <si>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</si>
  <si>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</si>
  <si>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</si>
  <si>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</si>
  <si>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</si>
  <si>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</si>
  <si>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</si>
  <si>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</si>
  <si>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</si>
  <si>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</si>
  <si>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</si>
  <si>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</si>
  <si>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</si>
  <si>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</si>
  <si>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</si>
  <si>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</si>
  <si>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</si>
  <si>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</si>
  <si>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</si>
  <si>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</si>
  <si>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</si>
  <si>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</si>
  <si>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</si>
  <si>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</si>
  <si>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</si>
  <si>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</si>
  <si>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</si>
  <si>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</si>
  <si>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</si>
  <si>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</si>
  <si>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</si>
  <si>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</si>
  <si>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</si>
  <si>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</si>
  <si>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</si>
  <si>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</si>
  <si>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</si>
  <si>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</si>
  <si>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</si>
  <si>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</si>
  <si>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</si>
  <si>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</si>
  <si>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</si>
  <si>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</si>
  <si>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</si>
  <si>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</si>
  <si>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</si>
  <si>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</si>
  <si>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</si>
  <si>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</si>
  <si>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</si>
  <si>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</si>
  <si>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</si>
  <si>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</si>
  <si>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</si>
  <si>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</si>
  <si>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</si>
  <si>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</si>
  <si>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</si>
  <si>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</si>
  <si>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</si>
  <si>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</si>
  <si>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</si>
  <si>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</si>
  <si>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</si>
  <si>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</si>
  <si>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</si>
  <si>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</si>
  <si>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</si>
  <si>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</si>
  <si>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</si>
  <si>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</si>
  <si>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</si>
  <si>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</si>
  <si>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</si>
  <si>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</si>
  <si>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</si>
  <si>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</si>
  <si>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</si>
  <si>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</si>
  <si>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</si>
  <si>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</si>
  <si>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</si>
  <si>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</si>
  <si>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</si>
  <si>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</si>
  <si>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</si>
  <si>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</si>
  <si>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</si>
  <si>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</si>
  <si>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</si>
  <si>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</si>
  <si>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</si>
  <si>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</si>
  <si>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</si>
  <si>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</si>
  <si>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</si>
  <si>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</si>
  <si>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</si>
  <si>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</si>
  <si>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</si>
  <si>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</si>
  <si>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</si>
  <si>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</si>
  <si>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</si>
  <si>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</si>
  <si>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</si>
  <si>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</si>
  <si>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</si>
  <si>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</si>
  <si>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</si>
  <si>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</si>
  <si>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</si>
  <si>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</si>
  <si>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</si>
  <si>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</si>
  <si>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</si>
  <si>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</si>
  <si>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</si>
  <si>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</si>
  <si>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</si>
  <si>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</si>
  <si>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</si>
  <si>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</si>
  <si>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</si>
  <si>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</si>
  <si>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</si>
  <si>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</si>
  <si>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</si>
  <si>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</si>
  <si>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</si>
  <si>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</si>
  <si>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</si>
  <si>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</si>
  <si>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</si>
  <si>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</si>
  <si>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</si>
  <si>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</si>
  <si>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</si>
  <si>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</si>
  <si>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</si>
  <si>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</si>
  <si>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</si>
  <si>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</si>
  <si>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</si>
  <si>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</si>
  <si>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</si>
  <si>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</si>
  <si>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</si>
  <si>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</si>
  <si>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</si>
  <si>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</si>
  <si>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</si>
  <si>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</si>
  <si>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</si>
  <si>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</si>
  <si>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</si>
  <si>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</si>
  <si>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</si>
  <si>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</si>
  <si>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</si>
  <si>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</si>
  <si>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</si>
  <si>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</si>
  <si>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</si>
  <si>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</si>
  <si>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</si>
  <si>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</si>
  <si>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</si>
  <si>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</si>
  <si>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</si>
  <si>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</si>
  <si>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</si>
  <si>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</si>
  <si>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</si>
  <si>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</si>
  <si>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</si>
  <si>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</si>
  <si>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</si>
  <si>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</si>
  <si>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</si>
  <si>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</si>
  <si>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</si>
  <si>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</si>
  <si>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</si>
  <si>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</si>
  <si>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</si>
  <si>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</si>
  <si>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</si>
  <si>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</si>
  <si>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</si>
  <si>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</si>
  <si>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</si>
  <si>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</si>
  <si>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</si>
  <si>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</si>
  <si>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</si>
  <si>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</si>
  <si>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</si>
  <si>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</si>
  <si>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</si>
  <si>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</si>
  <si>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</si>
  <si>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</si>
  <si>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</si>
  <si>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</si>
  <si>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</si>
  <si>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</si>
  <si>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</si>
  <si>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</si>
  <si>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</si>
  <si>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</si>
  <si>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</si>
  <si>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</si>
  <si>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</si>
  <si>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</si>
  <si>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</si>
  <si>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</si>
  <si>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</si>
  <si>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</si>
  <si>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</si>
  <si>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</si>
  <si>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</si>
  <si>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</si>
  <si>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</si>
  <si>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</si>
  <si>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</si>
  <si>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</si>
  <si>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</si>
  <si>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</si>
  <si>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</si>
  <si>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</si>
  <si>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</si>
  <si>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</si>
  <si>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</si>
  <si>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</si>
  <si>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</si>
  <si>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</si>
  <si>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</si>
  <si>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</si>
  <si>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</si>
  <si>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</si>
  <si>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</si>
  <si>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</si>
  <si>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</si>
  <si>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</si>
  <si>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</si>
  <si>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</si>
  <si>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</si>
  <si>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</si>
  <si>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</si>
  <si>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</si>
  <si>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</si>
  <si>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</si>
  <si>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</si>
  <si>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</si>
  <si>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</si>
  <si>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</si>
  <si>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</si>
  <si>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</si>
  <si>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</si>
  <si>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</si>
  <si>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</si>
  <si>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</si>
  <si>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</si>
  <si>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</si>
  <si>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</si>
  <si>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</si>
  <si>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</si>
  <si>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</si>
  <si>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</si>
  <si>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</si>
  <si>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</si>
  <si>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</si>
  <si>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</si>
  <si>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</si>
  <si>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</si>
  <si>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</si>
  <si>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</si>
  <si>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</si>
  <si>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</si>
  <si>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</si>
  <si>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</si>
  <si>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</si>
  <si>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</si>
  <si>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</si>
  <si>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</si>
  <si>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</si>
  <si>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</si>
  <si>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</si>
  <si>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</si>
  <si>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</si>
  <si>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</si>
  <si>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</si>
  <si>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</si>
  <si>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</si>
  <si>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</si>
  <si>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</si>
  <si>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</si>
  <si>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</si>
  <si>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</si>
  <si>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</si>
  <si>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</si>
  <si>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</si>
  <si>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</si>
  <si>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</si>
  <si>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</si>
  <si>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</si>
  <si>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</si>
  <si>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</si>
  <si>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</si>
  <si>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</si>
  <si>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</si>
  <si>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</si>
  <si>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</si>
  <si>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</si>
  <si>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</si>
  <si>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</si>
  <si>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</si>
  <si>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</si>
  <si>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</si>
  <si>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</si>
  <si>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</si>
  <si>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</si>
  <si>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</si>
  <si>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</si>
  <si>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</si>
  <si>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</si>
  <si>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</si>
  <si>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</si>
  <si>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</si>
  <si>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</si>
  <si>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</si>
  <si>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</si>
  <si>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</si>
  <si>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</si>
  <si>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</si>
  <si>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</si>
  <si>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</si>
  <si>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</si>
  <si>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</si>
  <si>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</si>
  <si>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</si>
  <si>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</si>
  <si>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</si>
  <si>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</si>
  <si>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</si>
  <si>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</si>
  <si>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</si>
  <si>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</si>
  <si>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</si>
  <si>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</si>
  <si>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</si>
  <si>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</si>
  <si>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</si>
  <si>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</si>
  <si>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</si>
  <si>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</si>
  <si>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</si>
  <si>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</si>
  <si>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</si>
  <si>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</si>
  <si>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</si>
  <si>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</si>
  <si>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</si>
  <si>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</si>
  <si>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</si>
  <si>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</si>
  <si>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</si>
  <si>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</si>
  <si>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</si>
  <si>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</si>
  <si>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</si>
  <si>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</si>
  <si>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</si>
  <si>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</si>
  <si>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</si>
  <si>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</si>
  <si>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</si>
  <si>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</si>
  <si>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</si>
  <si>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</si>
  <si>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</si>
  <si>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</si>
  <si>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</si>
  <si>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</si>
  <si>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</si>
  <si>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</si>
  <si>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</si>
  <si>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</si>
  <si>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</si>
  <si>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</si>
  <si>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</si>
  <si>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</si>
  <si>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</si>
  <si>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</si>
  <si>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</si>
  <si>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</si>
  <si>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</si>
  <si>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</si>
  <si>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</si>
  <si>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</si>
  <si>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</si>
  <si>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</si>
  <si>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</si>
  <si>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</si>
  <si>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</si>
  <si>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</si>
  <si>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</si>
  <si>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</si>
  <si>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</si>
  <si>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</si>
  <si>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</si>
  <si>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</si>
  <si>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</si>
  <si>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</si>
  <si>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</si>
  <si>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</si>
  <si>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</si>
  <si>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</si>
  <si>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</si>
  <si>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</si>
  <si>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</si>
  <si>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</si>
  <si>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</si>
  <si>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</si>
  <si>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</si>
  <si>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</si>
  <si>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</si>
  <si>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</si>
  <si>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</si>
  <si>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</si>
  <si>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</si>
  <si>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</si>
  <si>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</si>
  <si>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</si>
  <si>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</si>
  <si>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</si>
  <si>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</si>
  <si>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</si>
  <si>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</si>
  <si>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</si>
  <si>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</si>
  <si>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</si>
  <si>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</si>
  <si>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</si>
  <si>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</si>
  <si>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</si>
  <si>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</si>
  <si>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</si>
  <si>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</si>
  <si>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</si>
  <si>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</si>
  <si>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</si>
  <si>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</si>
  <si>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</si>
  <si>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</si>
  <si>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</si>
  <si>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</si>
  <si>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</si>
  <si>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</si>
  <si>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</si>
  <si>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</si>
  <si>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</si>
  <si>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</si>
  <si>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</si>
  <si>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</si>
  <si>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</si>
  <si>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</si>
  <si>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</si>
  <si>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</si>
  <si>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</si>
  <si>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</si>
  <si>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</si>
  <si>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</si>
  <si>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</si>
  <si>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</si>
  <si>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</si>
  <si>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</si>
  <si>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</si>
  <si>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</si>
  <si>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</si>
  <si>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</si>
  <si>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</si>
  <si>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</si>
  <si>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</si>
  <si>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</si>
  <si>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</si>
  <si>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</si>
  <si>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</si>
  <si>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</si>
  <si>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</si>
  <si>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</si>
  <si>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</si>
  <si>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</si>
  <si>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</si>
  <si>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</si>
  <si>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</si>
  <si>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</si>
  <si>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</si>
  <si>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</si>
  <si>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</si>
  <si>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</si>
  <si>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</si>
  <si>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</si>
  <si>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</si>
  <si>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</si>
  <si>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</si>
  <si>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</si>
  <si>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</si>
  <si>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</si>
  <si>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</si>
  <si>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</si>
  <si>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</si>
  <si>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</si>
  <si>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</si>
  <si>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</si>
  <si>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</si>
  <si>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</si>
  <si>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</si>
  <si>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</si>
  <si>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</si>
  <si>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</si>
  <si>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</si>
  <si>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</si>
  <si>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</si>
  <si>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</si>
  <si>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</si>
  <si>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</si>
  <si>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</si>
  <si>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</si>
  <si>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</si>
  <si>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</si>
  <si>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</si>
  <si>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</si>
  <si>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</si>
  <si>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</si>
  <si>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</si>
  <si>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</si>
  <si>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</si>
  <si>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</si>
  <si>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</si>
  <si>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</si>
  <si>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</si>
  <si>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</si>
  <si>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</si>
  <si>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</si>
  <si>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</si>
  <si>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</si>
  <si>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</si>
  <si>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</si>
  <si>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</si>
  <si>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</si>
  <si>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</si>
  <si>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</si>
  <si>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</si>
  <si>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</si>
  <si>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</si>
  <si>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</si>
  <si>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</si>
  <si>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</si>
  <si>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</si>
  <si>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</si>
  <si>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</si>
  <si>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</si>
  <si>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</si>
  <si>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</si>
  <si>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</si>
  <si>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</si>
  <si>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</si>
  <si>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</si>
  <si>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</si>
  <si>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</si>
  <si>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</si>
  <si>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</si>
  <si>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</si>
  <si>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</si>
  <si>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</si>
  <si>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</si>
  <si>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</si>
  <si>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</si>
  <si>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</si>
  <si>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</si>
  <si>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</si>
  <si>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</si>
  <si>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</si>
  <si>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</si>
  <si>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</si>
  <si>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</si>
  <si>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</si>
  <si>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</si>
  <si>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</si>
  <si>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</si>
  <si>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</si>
  <si>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</si>
  <si>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</si>
  <si>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</si>
  <si>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</si>
  <si>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</si>
  <si>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</si>
  <si>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</si>
  <si>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</si>
  <si>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</si>
  <si>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</si>
  <si>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</si>
  <si>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</si>
  <si>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</si>
  <si>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</si>
  <si>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</si>
  <si>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</si>
  <si>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</si>
  <si>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</si>
  <si>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</si>
  <si>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</si>
  <si>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</si>
  <si>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</si>
  <si>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</si>
  <si>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</si>
  <si>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</si>
  <si>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</si>
  <si>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</si>
  <si>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</si>
  <si>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</si>
  <si>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</si>
  <si>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</si>
  <si>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</si>
  <si>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</si>
  <si>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</si>
  <si>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</si>
  <si>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</si>
  <si>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</si>
  <si>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</si>
  <si>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</si>
  <si>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</si>
  <si>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</si>
  <si>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</si>
  <si>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</si>
  <si>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</si>
  <si>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</si>
  <si>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</si>
  <si>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</si>
  <si>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</si>
  <si>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</si>
  <si>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</si>
  <si>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</si>
  <si>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</si>
  <si>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</si>
  <si>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</si>
  <si>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</si>
  <si>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</si>
  <si>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</si>
  <si>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</si>
  <si>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</si>
  <si>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</si>
  <si>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</si>
  <si>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</si>
  <si>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</si>
  <si>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</si>
  <si>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</si>
  <si>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</si>
  <si>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</si>
  <si>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</si>
  <si>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</si>
  <si>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</si>
  <si>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</si>
  <si>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</si>
  <si>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</si>
  <si>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</si>
  <si>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</si>
  <si>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</si>
  <si>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</si>
  <si>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</si>
  <si>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</si>
  <si>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</si>
  <si>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</si>
  <si>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</si>
  <si>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</si>
  <si>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</si>
  <si>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</si>
  <si>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</si>
  <si>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</si>
  <si>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</si>
  <si>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</si>
  <si>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</si>
  <si>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</si>
  <si>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</si>
  <si>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</si>
  <si>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</si>
  <si>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</si>
  <si>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</si>
  <si>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</si>
  <si>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</si>
  <si>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</si>
  <si>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</si>
  <si>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</si>
  <si>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</si>
  <si>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</si>
  <si>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</si>
  <si>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</si>
  <si>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</si>
  <si>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</si>
  <si>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</si>
  <si>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</si>
  <si>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</si>
  <si>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</si>
  <si>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</si>
  <si>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</si>
  <si>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</si>
  <si>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</si>
  <si>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</si>
  <si>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</si>
  <si>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</si>
  <si>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</si>
  <si>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</si>
  <si>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</si>
  <si>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</si>
  <si>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</si>
  <si>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</si>
  <si>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</si>
  <si>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</si>
  <si>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</si>
  <si>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</si>
  <si>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</si>
  <si>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</si>
  <si>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</si>
  <si>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</si>
  <si>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</si>
  <si>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</si>
  <si>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</si>
  <si>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</si>
  <si>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</si>
  <si>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</si>
  <si>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</si>
  <si>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</si>
  <si>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</si>
  <si>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</si>
  <si>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</si>
  <si>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</si>
  <si>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</si>
  <si>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</si>
  <si>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</si>
  <si>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</si>
  <si>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</si>
  <si>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</si>
  <si>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</si>
  <si>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</si>
  <si>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</si>
  <si>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</si>
  <si>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</si>
  <si>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</si>
  <si>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</si>
  <si>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</si>
  <si>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</si>
  <si>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</si>
  <si>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</si>
  <si>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</si>
  <si>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</si>
  <si>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</si>
  <si>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</si>
  <si>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</si>
  <si>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</si>
  <si>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</si>
  <si>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</si>
  <si>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</si>
  <si>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</si>
  <si>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</si>
  <si>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</si>
  <si>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</si>
  <si>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</si>
  <si>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</si>
  <si>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</si>
  <si>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</si>
  <si>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</si>
  <si>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</si>
  <si>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</si>
  <si>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</si>
  <si>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</si>
  <si>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</si>
  <si>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</si>
  <si>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</si>
  <si>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</si>
  <si>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</si>
  <si>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</si>
  <si>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</si>
  <si>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</si>
  <si>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</si>
  <si>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</si>
  <si>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</si>
  <si>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</si>
  <si>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</si>
  <si>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</si>
  <si>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</si>
  <si>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</si>
  <si>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</si>
  <si>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</si>
  <si>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</si>
  <si>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</si>
  <si>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</si>
  <si>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</si>
  <si>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</si>
  <si>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</si>
  <si>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</si>
  <si>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</si>
  <si>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</si>
  <si>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</si>
  <si>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</si>
  <si>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</si>
  <si>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</si>
  <si>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</si>
  <si>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</si>
  <si>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</si>
  <si>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</si>
  <si>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</si>
  <si>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</si>
  <si>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</si>
  <si>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</si>
  <si>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</si>
  <si>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</si>
  <si>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</si>
  <si>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</si>
  <si>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</si>
  <si>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</si>
  <si>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</si>
  <si>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</si>
  <si>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</si>
  <si>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</si>
  <si>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</si>
  <si>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</si>
  <si>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</si>
  <si>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</si>
  <si>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</si>
  <si>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</si>
  <si>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</si>
  <si>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</si>
  <si>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</si>
  <si>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</si>
  <si>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</si>
  <si>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</si>
  <si>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</si>
  <si>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</si>
  <si>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</si>
  <si>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</si>
  <si>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</si>
  <si>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</si>
  <si>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</si>
  <si>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</si>
  <si>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</si>
  <si>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</si>
  <si>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</si>
  <si>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</si>
  <si>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</si>
  <si>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</si>
  <si>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</si>
  <si>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</si>
  <si>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</si>
  <si>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</si>
  <si>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</si>
  <si>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</si>
  <si>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</si>
  <si>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</si>
  <si>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</si>
  <si>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</si>
  <si>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</si>
  <si>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</si>
  <si>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</si>
  <si>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</si>
  <si>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</si>
  <si>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</si>
  <si>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</si>
  <si>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</si>
  <si>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</si>
  <si>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</si>
  <si>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</si>
  <si>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</si>
  <si>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</si>
  <si>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</si>
  <si>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</si>
  <si>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</si>
  <si>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</si>
  <si>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</si>
  <si>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</si>
  <si>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</si>
  <si>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</si>
  <si>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</si>
  <si>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</si>
  <si>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</si>
  <si>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</si>
  <si>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</si>
  <si>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</si>
  <si>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</si>
  <si>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</si>
  <si>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</si>
  <si>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</si>
  <si>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</si>
  <si>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</si>
  <si>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</si>
  <si>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</si>
  <si>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</si>
  <si>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</si>
  <si>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</si>
  <si>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</si>
  <si>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</si>
  <si>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</si>
  <si>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</si>
  <si>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</si>
  <si>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</si>
  <si>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</si>
  <si>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</si>
  <si>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</si>
  <si>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</si>
  <si>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</si>
  <si>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</si>
  <si>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</si>
  <si>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</si>
  <si>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</si>
  <si>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</si>
  <si>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</si>
  <si>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</si>
  <si>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</si>
  <si>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</si>
  <si>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</si>
  <si>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</si>
  <si>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</si>
  <si>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</si>
  <si>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</si>
  <si>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</si>
  <si>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</si>
  <si>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</si>
  <si>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</si>
  <si>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</si>
  <si>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</si>
  <si>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</si>
  <si>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</si>
  <si>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</si>
  <si>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</si>
  <si>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</si>
  <si>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</si>
  <si>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</si>
  <si>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</si>
  <si>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</si>
  <si>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</si>
  <si>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</si>
  <si>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</si>
  <si>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</si>
  <si>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</si>
  <si>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</si>
  <si>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</si>
  <si>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</si>
  <si>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</si>
  <si>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</si>
  <si>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</si>
  <si>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</si>
  <si>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</si>
  <si>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</si>
  <si>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</si>
  <si>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</si>
  <si>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</si>
  <si>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</si>
  <si>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</si>
  <si>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</si>
  <si>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</si>
  <si>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</si>
  <si>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</si>
  <si>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</si>
  <si>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</si>
  <si>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</si>
  <si>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</si>
  <si>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</si>
  <si>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</si>
  <si>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</si>
  <si>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</si>
  <si>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</si>
  <si>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</si>
  <si>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</si>
  <si>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</si>
  <si>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</si>
  <si>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</si>
  <si>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</si>
  <si>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</si>
  <si>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</si>
  <si>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</si>
  <si>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</si>
  <si>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</si>
  <si>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</si>
  <si>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</si>
  <si>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</si>
  <si>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</si>
  <si>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</si>
  <si>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</si>
  <si>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</si>
  <si>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</si>
  <si>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</si>
  <si>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</si>
  <si>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</si>
  <si>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</si>
  <si>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</si>
  <si>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</si>
  <si>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</si>
  <si>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</si>
  <si>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</si>
  <si>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</si>
  <si>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</si>
  <si>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</si>
  <si>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</si>
  <si>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</si>
  <si>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</si>
  <si>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</si>
  <si>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</si>
  <si>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</si>
  <si>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</si>
  <si>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</si>
  <si>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</si>
  <si>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</si>
  <si>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</si>
  <si>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</si>
  <si>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</si>
  <si>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</si>
  <si>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</si>
  <si>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</si>
  <si>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</si>
  <si>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</si>
  <si>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</si>
  <si>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</si>
  <si>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</si>
  <si>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</si>
  <si>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</si>
  <si>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</si>
  <si>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</si>
  <si>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</si>
  <si>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</si>
  <si>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</si>
  <si>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</si>
  <si>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</si>
  <si>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</si>
  <si>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</si>
  <si>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</si>
  <si>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</si>
  <si>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</si>
  <si>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</si>
  <si>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</si>
  <si>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</si>
  <si>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</si>
  <si>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</si>
  <si>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</si>
  <si>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</si>
  <si>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</si>
  <si>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</si>
  <si>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</si>
  <si>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</si>
  <si>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</si>
  <si>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</si>
  <si>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</si>
  <si>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</si>
  <si>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</si>
  <si>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</si>
  <si>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</si>
  <si>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</si>
  <si>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</si>
  <si>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</si>
  <si>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</si>
  <si>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</si>
  <si>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</si>
  <si>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</si>
  <si>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</si>
  <si>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</si>
  <si>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</si>
  <si>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</si>
  <si>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</si>
  <si>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</si>
  <si>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</si>
  <si>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</si>
  <si>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</si>
  <si>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</si>
  <si>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</si>
  <si>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</si>
  <si>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</si>
  <si>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</si>
  <si>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</si>
  <si>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</si>
  <si>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</si>
  <si>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</si>
  <si>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</si>
  <si>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</si>
  <si>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</si>
  <si>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</si>
  <si>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</si>
  <si>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</si>
  <si>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</si>
  <si>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</si>
  <si>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</si>
  <si>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</si>
  <si>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</si>
  <si>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</si>
  <si>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</si>
  <si>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</si>
  <si>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</si>
  <si>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</si>
  <si>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</si>
  <si>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</si>
  <si>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</si>
  <si>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</si>
  <si>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</si>
  <si>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</si>
  <si>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</si>
  <si>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</si>
  <si>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</si>
  <si>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</si>
  <si>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</si>
  <si>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</si>
  <si>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</si>
  <si>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</si>
  <si>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</si>
  <si>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</si>
  <si>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</si>
  <si>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</si>
  <si>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</si>
  <si>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</si>
  <si>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</si>
  <si>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</si>
  <si>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</si>
  <si>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</si>
  <si>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</si>
  <si>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</si>
  <si>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</si>
  <si>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</si>
  <si>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</si>
  <si>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</si>
  <si>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</si>
  <si>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</si>
  <si>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</si>
  <si>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</si>
  <si>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</si>
  <si>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</si>
  <si>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</si>
  <si>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</si>
  <si>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</si>
  <si>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</si>
  <si>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</si>
  <si>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</si>
  <si>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</si>
  <si>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</si>
  <si>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</si>
  <si>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</si>
  <si>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</si>
  <si>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</si>
  <si>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</si>
  <si>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</si>
  <si>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</si>
  <si>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</si>
  <si>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</si>
  <si>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</si>
  <si>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</si>
  <si>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</si>
  <si>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</si>
  <si>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</si>
  <si>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</si>
  <si>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</si>
  <si>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</si>
  <si>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</si>
  <si>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</si>
  <si>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</si>
  <si>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</si>
  <si>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</si>
  <si>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</si>
  <si>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</si>
  <si>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</si>
  <si>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</si>
  <si>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</si>
  <si>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</si>
  <si>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</si>
  <si>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</si>
  <si>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</si>
  <si>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</si>
  <si>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</si>
  <si>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</si>
  <si>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</si>
  <si>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</si>
  <si>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</si>
  <si>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</si>
  <si>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</si>
  <si>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</si>
  <si>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</si>
  <si>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</si>
  <si>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</si>
  <si>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</si>
  <si>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</si>
  <si>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</si>
  <si>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</si>
  <si>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</si>
  <si>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</si>
  <si>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</si>
  <si>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</si>
  <si>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</si>
  <si>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</si>
  <si>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</si>
  <si>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</si>
  <si>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</si>
  <si>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</si>
  <si>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</si>
  <si>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</si>
  <si>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</si>
  <si>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</si>
  <si>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</si>
  <si>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</si>
  <si>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</si>
  <si>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</si>
  <si>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</si>
  <si>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</si>
  <si>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</si>
  <si>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</si>
  <si>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</si>
  <si>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</si>
  <si>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</si>
  <si>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</si>
  <si>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</si>
  <si>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</si>
  <si>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</si>
  <si>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</si>
  <si>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</si>
  <si>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</si>
  <si>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</si>
  <si>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</si>
  <si>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</si>
  <si>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</si>
  <si>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</si>
  <si>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</si>
  <si>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</si>
  <si>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</si>
  <si>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</si>
  <si>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</si>
  <si>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</si>
  <si>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</si>
  <si>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</si>
  <si>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</si>
  <si>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</si>
  <si>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</si>
  <si>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</si>
  <si>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</si>
  <si>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</si>
  <si>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</si>
  <si>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</si>
  <si>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</si>
  <si>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</si>
  <si>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</si>
  <si>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</si>
  <si>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</si>
  <si>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</si>
  <si>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</si>
  <si>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</si>
  <si>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</si>
  <si>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</si>
  <si>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</si>
  <si>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</si>
  <si>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</si>
  <si>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</si>
  <si>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</si>
  <si>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</si>
  <si>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</si>
  <si>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</si>
  <si>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</si>
  <si>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</si>
  <si>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</si>
  <si>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</si>
  <si>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</si>
  <si>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</si>
  <si>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</si>
  <si>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</si>
  <si>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</si>
  <si>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</si>
  <si>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</si>
  <si>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</si>
  <si>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</si>
  <si>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</si>
  <si>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</si>
  <si>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</si>
  <si>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</si>
  <si>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</si>
  <si>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</si>
  <si>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</si>
  <si>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</si>
  <si>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</si>
  <si>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</si>
  <si>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</si>
  <si>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</si>
  <si>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</si>
  <si>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</si>
  <si>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</si>
  <si>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</si>
  <si>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</si>
  <si>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</si>
  <si>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</si>
  <si>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</si>
  <si>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</si>
  <si>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</si>
  <si>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</si>
  <si>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</si>
  <si>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</si>
  <si>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</si>
  <si>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</si>
  <si>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</si>
  <si>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</si>
  <si>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</si>
  <si>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</si>
  <si>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</si>
  <si>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</si>
  <si>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</si>
  <si>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</si>
  <si>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</si>
  <si>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</si>
  <si>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</si>
  <si>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</si>
  <si>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</si>
  <si>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</si>
  <si>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</si>
  <si>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</si>
  <si>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</si>
  <si>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</si>
  <si>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</si>
  <si>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</si>
  <si>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</si>
  <si>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</si>
  <si>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</si>
  <si>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</si>
  <si>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</si>
  <si>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</si>
  <si>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</si>
  <si>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</si>
  <si>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</si>
  <si>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</si>
  <si>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</si>
  <si>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</si>
  <si>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</si>
  <si>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</si>
  <si>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</si>
  <si>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</si>
  <si>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</si>
  <si>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</si>
  <si>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</si>
  <si>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</si>
  <si>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</si>
  <si>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</si>
  <si>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</si>
  <si>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</si>
  <si>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</si>
  <si>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</si>
  <si>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</si>
  <si>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</si>
  <si>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</si>
  <si>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</si>
  <si>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</si>
  <si>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</si>
  <si>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</si>
  <si>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</si>
  <si>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</si>
  <si>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</si>
  <si>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</si>
  <si>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</si>
  <si>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</si>
  <si>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</si>
  <si>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</si>
  <si>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</si>
  <si>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</si>
  <si>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</si>
  <si>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</si>
  <si>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</si>
  <si>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</si>
  <si>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</si>
  <si>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</si>
  <si>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</si>
  <si>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</si>
  <si>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</si>
  <si>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</si>
  <si>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</si>
  <si>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</si>
  <si>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</si>
  <si>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</si>
  <si>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</si>
  <si>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</si>
  <si>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</si>
  <si>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</si>
  <si>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</si>
  <si>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</si>
  <si>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</si>
  <si>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</si>
  <si>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</si>
  <si>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</si>
  <si>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</si>
  <si>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</si>
  <si>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</si>
  <si>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</si>
  <si>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</si>
  <si>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</si>
  <si>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</si>
  <si>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</si>
  <si>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</si>
  <si>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</si>
  <si>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</si>
  <si>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</si>
  <si>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</si>
  <si>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</si>
  <si>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</si>
  <si>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</si>
  <si>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</si>
  <si>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</si>
  <si>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</si>
  <si>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</si>
  <si>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</si>
  <si>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</si>
  <si>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</si>
  <si>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</si>
  <si>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</si>
  <si>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</si>
  <si>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</si>
  <si>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</si>
  <si>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</si>
  <si>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</si>
  <si>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</si>
  <si>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</si>
  <si>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</si>
  <si>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</si>
  <si>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</si>
  <si>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</si>
  <si>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</si>
  <si>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</si>
  <si>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</si>
  <si>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</si>
  <si>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</si>
  <si>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</si>
  <si>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</si>
  <si>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</si>
  <si>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</si>
  <si>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</si>
  <si>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</si>
  <si>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</si>
  <si>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</si>
  <si>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</si>
  <si>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</si>
  <si>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</si>
  <si>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</si>
  <si>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</si>
  <si>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</si>
  <si>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</si>
  <si>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</si>
  <si>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</si>
  <si>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</si>
  <si>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</si>
  <si>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</si>
  <si>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</si>
  <si>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</si>
  <si>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</si>
  <si>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</si>
  <si>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</si>
  <si>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</si>
  <si>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</si>
  <si>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</si>
  <si>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</si>
  <si>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</si>
  <si>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</si>
  <si>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</si>
  <si>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</si>
  <si>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</si>
  <si>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</si>
  <si>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</si>
  <si>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</si>
  <si>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</si>
  <si>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</si>
  <si>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</si>
  <si>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</si>
  <si>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</si>
  <si>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</si>
  <si>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</si>
  <si>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</si>
  <si>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</si>
  <si>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</si>
  <si>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</si>
  <si>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</si>
  <si>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</si>
  <si>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</si>
  <si>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</si>
  <si>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</si>
  <si>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</si>
  <si>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</si>
  <si>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</si>
  <si>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</si>
  <si>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</si>
  <si>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</si>
  <si>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</si>
  <si>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</si>
  <si>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</si>
  <si>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</si>
  <si>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</si>
  <si>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</si>
  <si>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</si>
  <si>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</si>
  <si>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</si>
  <si>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</si>
  <si>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</si>
  <si>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</si>
  <si>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</si>
  <si>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</si>
  <si>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</si>
  <si>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</si>
  <si>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</si>
  <si>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</si>
  <si>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</si>
  <si>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</si>
  <si>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</si>
  <si>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</si>
  <si>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</si>
  <si>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</si>
  <si>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</si>
  <si>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</si>
  <si>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</si>
  <si>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</si>
  <si>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</si>
  <si>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</si>
  <si>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</si>
  <si>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</si>
  <si>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</si>
  <si>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</si>
  <si>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</si>
  <si>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</si>
  <si>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</si>
  <si>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</si>
  <si>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</si>
  <si>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</si>
  <si>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</si>
  <si>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</si>
  <si>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</si>
  <si>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</si>
  <si>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</si>
  <si>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</si>
  <si>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</si>
  <si>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</si>
  <si>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</si>
  <si>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</si>
  <si>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</si>
  <si>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</si>
  <si>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</si>
  <si>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</si>
  <si>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</si>
  <si>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</si>
  <si>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</si>
  <si>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</si>
  <si>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</si>
  <si>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</si>
  <si>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</si>
  <si>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</si>
  <si>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</si>
  <si>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</si>
  <si>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</si>
  <si>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</si>
  <si>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</si>
  <si>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</si>
  <si>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</si>
  <si>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</si>
  <si>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</si>
  <si>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</si>
  <si>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</si>
  <si>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</si>
  <si>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</si>
  <si>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</si>
  <si>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</si>
  <si>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</si>
  <si>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</si>
  <si>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</si>
  <si>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</si>
  <si>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</si>
  <si>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</si>
  <si>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</si>
  <si>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</si>
  <si>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</si>
  <si>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</si>
  <si>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</si>
  <si>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</si>
  <si>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</si>
  <si>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</si>
  <si>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</si>
  <si>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</si>
  <si>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</si>
  <si>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</si>
  <si>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</si>
  <si>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</si>
  <si>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</si>
  <si>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</si>
  <si>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</si>
  <si>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</si>
  <si>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</si>
  <si>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</si>
  <si>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</si>
  <si>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</si>
  <si>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</si>
  <si>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</si>
  <si>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</si>
  <si>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</si>
  <si>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</si>
  <si>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</si>
  <si>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</si>
  <si>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</si>
  <si>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</si>
  <si>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</si>
  <si>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</si>
  <si>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</si>
  <si>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</si>
  <si>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</si>
  <si>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</si>
  <si>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</si>
  <si>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</si>
  <si>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</si>
  <si>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</si>
  <si>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</si>
  <si>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</si>
  <si>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</si>
  <si>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</si>
  <si>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</si>
  <si>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</si>
  <si>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</si>
  <si>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</si>
  <si>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</si>
  <si>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</si>
  <si>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</si>
  <si>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</si>
  <si>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</si>
  <si>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</si>
  <si>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</si>
  <si>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</si>
  <si>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</si>
  <si>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</si>
  <si>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</si>
  <si>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</si>
  <si>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</si>
  <si>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</si>
  <si>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</si>
  <si>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</si>
  <si>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</si>
  <si>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</si>
  <si>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</si>
  <si>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</si>
  <si>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</si>
  <si>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</si>
  <si>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</si>
  <si>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</si>
  <si>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</si>
  <si>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</si>
  <si>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</si>
  <si>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</si>
  <si>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</si>
  <si>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</si>
  <si>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</si>
  <si>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</si>
  <si>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</si>
  <si>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</si>
  <si>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</si>
  <si>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</si>
  <si>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</si>
  <si>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</si>
  <si>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</si>
  <si>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</si>
  <si>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</si>
  <si>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</si>
  <si>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</si>
  <si>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</si>
  <si>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</si>
  <si>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</si>
  <si>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</si>
  <si>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</si>
  <si>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</si>
  <si>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</si>
  <si>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</si>
  <si>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</si>
  <si>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</si>
  <si>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</si>
  <si>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</si>
  <si>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</si>
  <si>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</si>
  <si>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</si>
  <si>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</si>
  <si>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</si>
  <si>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</si>
  <si>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</si>
  <si>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</si>
  <si>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</si>
  <si>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</si>
  <si>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</si>
  <si>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</si>
  <si>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</si>
  <si>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</si>
  <si>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</si>
  <si>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</si>
  <si>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</si>
  <si>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</si>
  <si>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</si>
  <si>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</si>
  <si>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</si>
  <si>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</si>
  <si>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</si>
  <si>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</si>
  <si>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</si>
  <si>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</si>
  <si>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</si>
  <si>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</si>
  <si>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</si>
  <si>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</si>
  <si>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</si>
  <si>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</si>
  <si>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</si>
  <si>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</si>
  <si>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</si>
  <si>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</si>
  <si>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</si>
  <si>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</si>
  <si>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</si>
  <si>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</si>
  <si>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</si>
  <si>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</si>
  <si>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</si>
  <si>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</si>
  <si>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</si>
  <si>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</si>
  <si>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</si>
  <si>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</si>
  <si>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</si>
  <si>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</si>
  <si>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</si>
  <si>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</si>
  <si>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</si>
  <si>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</si>
  <si>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</si>
  <si>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</si>
  <si>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</si>
  <si>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</si>
  <si>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</si>
  <si>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</si>
  <si>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</si>
  <si>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</si>
  <si>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</si>
  <si>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</si>
  <si>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</si>
  <si>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</si>
  <si>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</si>
  <si>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</si>
  <si>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</si>
  <si>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</si>
  <si>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</si>
  <si>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</si>
  <si>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</si>
  <si>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</si>
  <si>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</si>
  <si>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</si>
  <si>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</si>
  <si>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</si>
  <si>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</si>
  <si>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</si>
  <si>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</si>
  <si>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</si>
  <si>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</si>
  <si>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</si>
  <si>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</si>
  <si>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</si>
  <si>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</si>
  <si>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</si>
  <si>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</si>
  <si>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</si>
  <si>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</si>
  <si>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</si>
  <si>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</si>
  <si>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</si>
  <si>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</si>
  <si>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</si>
  <si>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</si>
  <si>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</si>
  <si>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</si>
  <si>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</si>
  <si>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</si>
  <si>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</si>
  <si>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</si>
  <si>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</si>
  <si>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</si>
  <si>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</si>
  <si>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</si>
  <si>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</si>
  <si>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</si>
  <si>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</si>
  <si>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</si>
  <si>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</si>
  <si>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</si>
  <si>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</si>
  <si>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</si>
  <si>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</si>
  <si>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</si>
  <si>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</si>
  <si>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</si>
  <si>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</si>
  <si>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</si>
  <si>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</si>
  <si>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</si>
  <si>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</si>
  <si>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</si>
  <si>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</si>
  <si>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</si>
  <si>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</si>
  <si>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</si>
  <si>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</si>
  <si>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</si>
  <si>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</si>
  <si>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</si>
  <si>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</si>
  <si>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</si>
  <si>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</si>
  <si>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</si>
  <si>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</si>
  <si>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</si>
  <si>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</si>
  <si>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</si>
  <si>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</si>
  <si>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</si>
  <si>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</si>
  <si>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</si>
  <si>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</si>
  <si>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</si>
  <si>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</si>
  <si>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</si>
  <si>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</si>
  <si>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</si>
  <si>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</si>
  <si>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</si>
  <si>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</si>
  <si>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</si>
  <si>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</si>
  <si>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</si>
  <si>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</si>
  <si>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</si>
  <si>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</si>
  <si>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</si>
  <si>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</si>
  <si>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</si>
  <si>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</si>
  <si>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</si>
  <si>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</si>
  <si>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</si>
  <si>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</si>
  <si>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</si>
  <si>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</si>
  <si>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</si>
  <si>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</si>
  <si>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</si>
  <si>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</si>
  <si>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</si>
  <si>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</si>
  <si>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</si>
  <si>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</si>
  <si>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</si>
  <si>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</si>
  <si>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</si>
  <si>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</si>
  <si>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</si>
  <si>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</si>
  <si>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</si>
  <si>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</si>
  <si>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</si>
  <si>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</si>
  <si>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</si>
  <si>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</si>
  <si>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</si>
  <si>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</si>
  <si>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</si>
  <si>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</si>
  <si>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</si>
  <si>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</si>
  <si>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</si>
  <si>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</si>
  <si>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</si>
  <si>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</si>
  <si>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</si>
  <si>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</si>
  <si>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</si>
  <si>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</si>
  <si>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</si>
  <si>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</si>
  <si>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</si>
  <si>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</si>
  <si>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</si>
  <si>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</si>
  <si>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</si>
  <si>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</si>
  <si>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</si>
  <si>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</si>
  <si>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</si>
  <si>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</si>
  <si>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</si>
  <si>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</si>
  <si>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</si>
  <si>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</si>
  <si>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</si>
  <si>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</si>
  <si>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</si>
  <si>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</si>
  <si>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</si>
  <si>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</si>
  <si>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</si>
  <si>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</si>
  <si>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</si>
  <si>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</si>
  <si>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</si>
  <si>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</si>
  <si>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</si>
  <si>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</si>
  <si>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</si>
  <si>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</si>
  <si>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</si>
  <si>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</si>
  <si>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</si>
  <si>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</si>
  <si>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</si>
  <si>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</si>
  <si>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</si>
  <si>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</si>
  <si>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</si>
  <si>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</si>
  <si>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</si>
  <si>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</si>
  <si>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</si>
  <si>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</si>
  <si>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</si>
  <si>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</si>
  <si>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</si>
  <si>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</si>
  <si>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</si>
  <si>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</si>
  <si>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</si>
  <si>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</si>
  <si>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</si>
  <si>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</si>
  <si>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</si>
  <si>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</si>
  <si>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</si>
  <si>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</si>
  <si>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</si>
  <si>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</si>
  <si>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</si>
  <si>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</si>
  <si>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</si>
  <si>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</si>
  <si>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</si>
  <si>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</si>
  <si>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</si>
  <si>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</si>
  <si>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</si>
  <si>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</si>
  <si>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</si>
  <si>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</si>
  <si>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</si>
  <si>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</si>
  <si>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</si>
  <si>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</si>
  <si>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</si>
  <si>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</si>
  <si>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</si>
  <si>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</si>
  <si>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</si>
  <si>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</si>
  <si>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</si>
  <si>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</si>
  <si>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</si>
  <si>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</si>
  <si>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</si>
  <si>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</si>
  <si>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</si>
  <si>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</si>
  <si>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</si>
  <si>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</si>
  <si>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</si>
  <si>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</si>
  <si>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</si>
  <si>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</si>
  <si>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</si>
  <si>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</si>
  <si>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</si>
  <si>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</si>
  <si>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</si>
  <si>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</si>
  <si>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</si>
  <si>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</si>
  <si>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</si>
  <si>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</si>
  <si>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</si>
  <si>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</si>
  <si>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</si>
  <si>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</si>
  <si>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</si>
  <si>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</si>
  <si>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</si>
  <si>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</si>
  <si>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</si>
  <si>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</si>
  <si>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</si>
  <si>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</si>
  <si>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</si>
  <si>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</si>
  <si>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</si>
  <si>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</si>
  <si>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</si>
  <si>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</si>
  <si>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</si>
  <si>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</si>
  <si>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</si>
  <si>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</si>
  <si>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</si>
  <si>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</si>
  <si>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</si>
  <si>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</si>
  <si>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</si>
  <si>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</si>
  <si>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</si>
  <si>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</si>
  <si>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</si>
  <si>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</si>
  <si>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</si>
  <si>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</si>
  <si>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</si>
  <si>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</si>
  <si>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</si>
  <si>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</si>
  <si>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</si>
  <si>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</si>
  <si>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</si>
  <si>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</si>
  <si>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</si>
  <si>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</si>
  <si>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</si>
  <si>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</si>
  <si>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</si>
  <si>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</si>
  <si>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</si>
  <si>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</si>
  <si>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</si>
  <si>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</si>
  <si>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</si>
  <si>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</si>
  <si>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</si>
  <si>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</si>
  <si>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</si>
  <si>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</si>
  <si>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</si>
  <si>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</si>
  <si>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</si>
  <si>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</si>
  <si>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</si>
  <si>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</si>
  <si>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</si>
  <si>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</si>
  <si>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</si>
  <si>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</si>
  <si>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</si>
  <si>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</si>
  <si>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</si>
  <si>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</si>
  <si>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</si>
  <si>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</si>
  <si>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</si>
  <si>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</si>
  <si>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</si>
  <si>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</si>
  <si>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</si>
  <si>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</si>
  <si>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</si>
  <si>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</si>
  <si>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</si>
  <si>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</si>
  <si>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</si>
  <si>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</si>
  <si>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</si>
  <si>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</si>
  <si>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</si>
  <si>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</si>
  <si>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</si>
  <si>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</si>
  <si>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</si>
  <si>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</si>
  <si>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</si>
  <si>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</si>
  <si>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</si>
  <si>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</si>
  <si>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</si>
  <si>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</si>
  <si>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</si>
  <si>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</si>
  <si>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</si>
  <si>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</si>
  <si>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</si>
  <si>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</si>
  <si>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</si>
  <si>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</si>
  <si>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</si>
  <si>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</si>
  <si>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</si>
  <si>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</si>
  <si>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</si>
  <si>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</si>
  <si>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</si>
  <si>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</si>
  <si>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</si>
  <si>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</si>
  <si>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</si>
  <si>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</si>
  <si>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</si>
  <si>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</si>
  <si>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</si>
  <si>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</si>
  <si>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</si>
  <si>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</si>
  <si>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</si>
  <si>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</si>
  <si>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</si>
  <si>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</si>
  <si>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</si>
  <si>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</si>
  <si>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</si>
  <si>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</si>
  <si>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</si>
  <si>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</si>
  <si>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</si>
  <si>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</si>
  <si>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</si>
  <si>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</si>
  <si>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</si>
  <si>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</si>
  <si>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</si>
  <si>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</si>
  <si>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</si>
  <si>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</si>
  <si>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</si>
  <si>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</si>
  <si>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</si>
  <si>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</si>
  <si>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</si>
  <si>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</si>
  <si>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</si>
  <si>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</si>
  <si>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</si>
  <si>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</si>
  <si>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</si>
  <si>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</si>
  <si>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</si>
  <si>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</si>
  <si>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</si>
  <si>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</si>
  <si>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</si>
  <si>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</si>
  <si>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</si>
  <si>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</si>
  <si>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</si>
  <si>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</si>
  <si>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</si>
  <si>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</si>
  <si>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</si>
  <si>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</si>
  <si>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</si>
  <si>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</si>
  <si>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</si>
  <si>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</si>
  <si>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</si>
  <si>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</si>
  <si>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</si>
  <si>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</si>
  <si>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</si>
  <si>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</si>
  <si>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</si>
  <si>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</si>
  <si>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</si>
  <si>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</si>
  <si>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</si>
  <si>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</si>
  <si>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</si>
  <si>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</si>
  <si>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</si>
  <si>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</si>
  <si>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</si>
  <si>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</si>
  <si>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</si>
  <si>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</si>
  <si>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</si>
  <si>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</si>
  <si>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</si>
  <si>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</si>
  <si>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</si>
  <si>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</si>
  <si>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</si>
  <si>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</si>
  <si>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</si>
  <si>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</si>
  <si>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</si>
  <si>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</si>
  <si>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</si>
  <si>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</si>
  <si>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</si>
  <si>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</si>
  <si>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</si>
  <si>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</si>
  <si>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</si>
  <si>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</si>
  <si>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</si>
  <si>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</si>
  <si>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</si>
  <si>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</si>
  <si>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</si>
  <si>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</si>
  <si>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</si>
  <si>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</si>
  <si>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</si>
  <si>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</si>
  <si>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</si>
  <si>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</si>
  <si>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</si>
  <si>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</si>
  <si>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</si>
  <si>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</si>
  <si>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</si>
  <si>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</si>
  <si>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</si>
  <si>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</si>
  <si>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</si>
  <si>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</si>
  <si>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</si>
  <si>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</si>
  <si>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</si>
  <si>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</si>
  <si>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</si>
  <si>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</si>
  <si>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</si>
  <si>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</si>
  <si>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</si>
  <si>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</si>
  <si>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</si>
  <si>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</si>
  <si>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</si>
  <si>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</si>
  <si>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</si>
  <si>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</si>
  <si>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</si>
  <si>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</si>
  <si>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</si>
  <si>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</si>
  <si>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</si>
  <si>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</si>
  <si>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</si>
  <si>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</si>
  <si>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</si>
  <si>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</si>
  <si>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</si>
  <si>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</si>
  <si>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</si>
  <si>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</si>
  <si>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</si>
  <si>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</si>
  <si>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</si>
  <si>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</si>
  <si>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</si>
  <si>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</si>
  <si>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</si>
  <si>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</si>
  <si>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</si>
  <si>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</si>
  <si>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</si>
  <si>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</si>
  <si>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</si>
  <si>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</si>
  <si>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</si>
  <si>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</si>
  <si>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</si>
  <si>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</si>
  <si>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</si>
  <si>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</si>
  <si>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</si>
  <si>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</si>
  <si>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</si>
  <si>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</si>
  <si>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</si>
  <si>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</si>
  <si>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</si>
  <si>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</si>
  <si>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</si>
  <si>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</si>
  <si>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</si>
  <si>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</si>
  <si>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</si>
  <si>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</si>
  <si>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</si>
  <si>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</si>
  <si>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</si>
  <si>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</si>
  <si>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</si>
  <si>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</si>
  <si>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</si>
  <si>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</si>
  <si>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</si>
  <si>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</si>
  <si>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</si>
  <si>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</si>
  <si>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</si>
  <si>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</si>
  <si>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</si>
  <si>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</si>
  <si>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</si>
  <si>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</si>
  <si>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</si>
  <si>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</si>
  <si>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</si>
  <si>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</si>
  <si>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</si>
  <si>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</si>
  <si>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</si>
  <si>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</si>
  <si>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</si>
  <si>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</si>
  <si>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</si>
  <si>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</si>
  <si>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</si>
  <si>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</si>
  <si>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</si>
  <si>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</si>
  <si>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</si>
  <si>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</si>
  <si>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</si>
  <si>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</si>
  <si>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</si>
  <si>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</si>
  <si>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</si>
  <si>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</si>
  <si>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</si>
  <si>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</si>
  <si>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</si>
  <si>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</si>
  <si>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</si>
  <si>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</si>
  <si>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</si>
  <si>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</si>
  <si>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</si>
  <si>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</si>
  <si>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</si>
  <si>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</si>
  <si>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</si>
  <si>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</si>
  <si>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</si>
  <si>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</si>
  <si>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</si>
  <si>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</si>
  <si>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</si>
  <si>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</si>
  <si>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</si>
  <si>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</si>
  <si>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</si>
  <si>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</si>
  <si>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</si>
  <si>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</si>
  <si>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</si>
  <si>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</si>
  <si>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</si>
  <si>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</si>
  <si>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</si>
  <si>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</si>
  <si>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</si>
  <si>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</si>
  <si>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</si>
  <si>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</si>
  <si>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</si>
  <si>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</si>
  <si>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</si>
  <si>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</si>
  <si>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</si>
  <si>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</si>
  <si>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</si>
  <si>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</si>
  <si>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</si>
  <si>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</si>
  <si>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</si>
  <si>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</si>
  <si>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</si>
  <si>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</si>
  <si>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</si>
  <si>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</si>
  <si>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</si>
  <si>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</si>
  <si>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</si>
  <si>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</si>
  <si>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</si>
  <si>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</si>
  <si>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</si>
  <si>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</si>
  <si>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</si>
  <si>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</si>
  <si>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</si>
  <si>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</si>
  <si>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</si>
  <si>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</si>
  <si>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</si>
  <si>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</si>
  <si>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</si>
  <si>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</si>
  <si>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</si>
  <si>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</si>
  <si>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</si>
  <si>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</si>
  <si>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</si>
  <si>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</si>
  <si>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</si>
  <si>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</si>
  <si>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</si>
  <si>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</si>
  <si>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</si>
  <si>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</si>
  <si>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</si>
  <si>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</si>
  <si>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</si>
  <si>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</si>
  <si>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</si>
  <si>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</si>
  <si>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</si>
  <si>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</si>
  <si>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</si>
  <si>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</si>
  <si>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</si>
  <si>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</si>
  <si>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</si>
  <si>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</si>
  <si>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</si>
  <si>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</si>
  <si>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</si>
  <si>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</si>
  <si>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</si>
  <si>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</si>
  <si>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</si>
  <si>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</si>
  <si>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</si>
  <si>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</si>
  <si>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</si>
  <si>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</si>
  <si>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</si>
  <si>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</si>
  <si>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</si>
  <si>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</si>
  <si>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</si>
  <si>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</si>
  <si>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</si>
  <si>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</si>
  <si>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</si>
  <si>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</si>
  <si>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</si>
  <si>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</si>
  <si>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</si>
  <si>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</si>
  <si>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</si>
  <si>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</si>
  <si>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</si>
  <si>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</si>
  <si>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</si>
  <si>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</si>
  <si>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</si>
  <si>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</si>
  <si>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</si>
  <si>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</si>
  <si>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</si>
  <si>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</si>
  <si>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</si>
  <si>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</si>
  <si>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</si>
  <si>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</si>
  <si>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</si>
  <si>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</si>
  <si>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</si>
  <si>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</si>
  <si>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</si>
  <si>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</si>
  <si>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</si>
  <si>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</si>
  <si>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</si>
  <si>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</si>
  <si>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</si>
  <si>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</si>
  <si>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</si>
  <si>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</si>
  <si>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</si>
  <si>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</si>
  <si>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</si>
  <si>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</si>
  <si>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</si>
  <si>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</si>
  <si>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</si>
  <si>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</si>
  <si>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</si>
  <si>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</si>
  <si>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</si>
  <si>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</si>
  <si>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</si>
  <si>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</si>
  <si>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</si>
  <si>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</si>
  <si>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</si>
  <si>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</si>
  <si>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</si>
  <si>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</si>
  <si>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</si>
  <si>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</si>
  <si>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</si>
  <si>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</si>
  <si>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</si>
  <si>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</si>
  <si>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</si>
  <si>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</si>
  <si>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</si>
  <si>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</si>
  <si>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</si>
  <si>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</si>
  <si>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</si>
  <si>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</si>
  <si>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</si>
  <si>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</si>
  <si>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</si>
  <si>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</si>
  <si>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</si>
  <si>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</si>
  <si>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</si>
  <si>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</si>
  <si>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</si>
  <si>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</si>
  <si>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</si>
  <si>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</si>
  <si>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</si>
  <si>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</si>
  <si>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</si>
  <si>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</si>
  <si>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</si>
  <si>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</si>
  <si>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</si>
  <si>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</si>
  <si>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</si>
  <si>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</si>
  <si>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</si>
  <si>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</si>
  <si>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</si>
  <si>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</si>
  <si>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</si>
  <si>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</si>
  <si>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</si>
  <si>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</si>
  <si>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</si>
  <si>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</si>
  <si>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</si>
  <si>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</si>
  <si>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</si>
  <si>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</si>
  <si>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</si>
  <si>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</si>
  <si>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</si>
  <si>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</si>
  <si>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</si>
  <si>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</si>
  <si>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</si>
  <si>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</si>
  <si>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</si>
  <si>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</si>
  <si>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</si>
  <si>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</si>
  <si>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</si>
  <si>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</si>
  <si>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</si>
  <si>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</si>
  <si>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</si>
  <si>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</si>
  <si>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</si>
  <si>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</si>
  <si>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</si>
  <si>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</si>
  <si>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</si>
  <si>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</si>
  <si>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</si>
  <si>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</si>
  <si>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</si>
  <si>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</si>
  <si>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</si>
  <si>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</si>
  <si>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</si>
  <si>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</si>
  <si>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</si>
  <si>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</si>
  <si>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</si>
  <si>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</si>
  <si>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</si>
  <si>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</si>
  <si>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</si>
  <si>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</si>
  <si>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</si>
  <si>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</si>
  <si>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</si>
  <si>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</si>
  <si>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</si>
  <si>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</si>
  <si>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</si>
  <si>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</si>
  <si>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</si>
  <si>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</si>
  <si>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</si>
  <si>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</si>
  <si>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</si>
  <si>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</si>
  <si>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</si>
  <si>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</si>
  <si>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</si>
  <si>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</si>
  <si>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</si>
  <si>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</si>
  <si>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</si>
  <si>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</si>
  <si>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</si>
  <si>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</si>
  <si>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</si>
  <si>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</si>
  <si>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</si>
  <si>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</si>
  <si>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</si>
  <si>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</si>
  <si>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</si>
  <si>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</si>
  <si>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</si>
  <si>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</si>
  <si>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</si>
  <si>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</si>
  <si>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</si>
  <si>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</si>
  <si>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</si>
  <si>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</si>
  <si>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</si>
  <si>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</si>
  <si>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</si>
  <si>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</si>
  <si>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</si>
  <si>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</si>
  <si>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</si>
  <si>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</si>
  <si>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</si>
  <si>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</si>
  <si>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</si>
  <si>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</si>
  <si>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</si>
  <si>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</si>
  <si>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</si>
  <si>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</si>
  <si>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</si>
  <si>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</si>
  <si>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</si>
  <si>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</si>
  <si>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</si>
  <si>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</si>
  <si>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</si>
  <si>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</si>
  <si>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</si>
  <si>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</si>
  <si>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</si>
  <si>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</si>
  <si>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</si>
  <si>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</si>
  <si>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</si>
  <si>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</si>
  <si>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</si>
  <si>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</si>
  <si>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</si>
  <si>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</si>
  <si>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</si>
  <si>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</si>
  <si>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</si>
  <si>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</si>
  <si>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</si>
  <si>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</si>
  <si>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</si>
  <si>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</si>
  <si>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</si>
  <si>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</si>
  <si>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</si>
  <si>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</si>
  <si>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</si>
  <si>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</si>
  <si>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</si>
  <si>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</si>
  <si>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</si>
  <si>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</si>
  <si>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</si>
  <si>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</si>
  <si>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</si>
  <si>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</si>
  <si>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</si>
  <si>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</si>
  <si>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</si>
  <si>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</si>
  <si>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</si>
  <si>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</si>
  <si>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</si>
  <si>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</si>
  <si>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</si>
  <si>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</si>
  <si>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</si>
  <si>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</si>
  <si>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</si>
  <si>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</si>
  <si>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</si>
  <si>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</si>
  <si>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</si>
  <si>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</si>
  <si>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</si>
  <si>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</si>
  <si>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</si>
  <si>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</si>
  <si>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</si>
  <si>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</si>
  <si>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</si>
  <si>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</si>
  <si>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</si>
  <si>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</si>
  <si>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</si>
  <si>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</si>
  <si>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</si>
  <si>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</si>
  <si>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</si>
  <si>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</si>
  <si>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</si>
  <si>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</si>
  <si>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</si>
  <si>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</si>
  <si>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</si>
  <si>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</si>
  <si>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</si>
  <si>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</si>
  <si>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</si>
  <si>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</si>
  <si>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</si>
  <si>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</si>
  <si>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</si>
  <si>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</si>
  <si>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</si>
  <si>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</si>
  <si>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</si>
  <si>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</si>
  <si>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</si>
  <si>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</si>
  <si>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</si>
  <si>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</si>
  <si>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</si>
  <si>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</si>
  <si>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</si>
  <si>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</si>
  <si>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</si>
  <si>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</si>
  <si>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</si>
  <si>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</si>
  <si>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</si>
  <si>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</si>
  <si>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</si>
  <si>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</si>
  <si>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</si>
  <si>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</si>
  <si>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</si>
  <si>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</si>
  <si>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</si>
  <si>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</si>
  <si>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</si>
  <si>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</si>
  <si>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</si>
  <si>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</si>
  <si>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</si>
  <si>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</si>
  <si>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</si>
  <si>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</si>
  <si>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</si>
  <si>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</si>
  <si>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</si>
  <si>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</si>
  <si>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</si>
  <si>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</si>
  <si>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</si>
  <si>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</si>
  <si>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</si>
  <si>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</si>
  <si>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</si>
  <si>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</si>
  <si>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</si>
  <si>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</si>
  <si>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</si>
  <si>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</si>
  <si>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</si>
  <si>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</si>
  <si>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</si>
  <si>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</si>
  <si>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</si>
  <si>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</si>
  <si>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</si>
  <si>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</si>
  <si>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</si>
  <si>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</si>
  <si>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</si>
  <si>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</si>
  <si>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</si>
  <si>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</si>
  <si>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</si>
  <si>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</si>
  <si>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</si>
  <si>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</si>
  <si>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</si>
  <si>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</si>
  <si>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</si>
  <si>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</si>
  <si>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</si>
  <si>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</si>
  <si>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</si>
  <si>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</si>
  <si>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</si>
  <si>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</si>
  <si>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</si>
  <si>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</si>
  <si>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</si>
  <si>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</si>
  <si>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</si>
  <si>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</si>
  <si>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</si>
  <si>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</si>
  <si>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</si>
  <si>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</si>
  <si>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</si>
  <si>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</si>
  <si>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</si>
  <si>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</si>
  <si>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</si>
  <si>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</si>
  <si>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</si>
  <si>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</si>
  <si>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</si>
  <si>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</si>
  <si>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</si>
  <si>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</si>
  <si>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</si>
  <si>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</si>
  <si>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</si>
  <si>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</si>
  <si>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</si>
  <si>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</si>
  <si>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</si>
  <si>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</si>
  <si>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</si>
  <si>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</si>
  <si>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</si>
  <si>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</si>
  <si>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</si>
  <si>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</si>
  <si>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</si>
  <si>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</si>
  <si>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</si>
  <si>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</si>
  <si>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</si>
  <si>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</si>
  <si>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</si>
  <si>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</si>
  <si>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</si>
  <si>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</si>
  <si>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</si>
  <si>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</si>
  <si>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</si>
  <si>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</si>
  <si>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</si>
  <si>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</si>
  <si>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</si>
  <si>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</si>
  <si>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</si>
  <si>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</si>
  <si>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</si>
  <si>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</si>
  <si>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</si>
  <si>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</si>
  <si>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</si>
  <si>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</si>
  <si>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</si>
  <si>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</si>
  <si>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</si>
  <si>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</si>
  <si>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</si>
  <si>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</si>
  <si>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</si>
  <si>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</si>
  <si>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</si>
  <si>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</si>
  <si>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</si>
  <si>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</si>
  <si>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</si>
  <si>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</si>
  <si>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</si>
  <si>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</si>
  <si>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</si>
  <si>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</si>
  <si>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</si>
  <si>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</si>
  <si>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</si>
  <si>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</si>
  <si>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</si>
  <si>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</si>
  <si>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</si>
  <si>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</si>
  <si>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</si>
  <si>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</si>
  <si>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</si>
  <si>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</si>
  <si>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</si>
  <si>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</si>
  <si>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</si>
  <si>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</si>
  <si>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</si>
  <si>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</si>
  <si>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</si>
  <si>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</si>
  <si>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</si>
  <si>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</si>
  <si>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</si>
  <si>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</si>
  <si>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</si>
  <si>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</si>
  <si>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</si>
  <si>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</si>
  <si>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</si>
  <si>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</si>
  <si>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</si>
  <si>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</si>
  <si>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</si>
  <si>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</si>
  <si>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</si>
  <si>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</si>
  <si>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</si>
  <si>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</si>
  <si>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</si>
  <si>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</si>
  <si>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</si>
  <si>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</si>
  <si>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</si>
  <si>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</si>
  <si>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</si>
  <si>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</si>
  <si>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</si>
  <si>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</si>
  <si>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</si>
  <si>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</si>
  <si>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</si>
  <si>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</si>
  <si>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</si>
  <si>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</si>
  <si>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</si>
  <si>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</si>
  <si>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</si>
  <si>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</si>
  <si>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</si>
  <si>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</si>
  <si>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</si>
  <si>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</si>
  <si>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</si>
  <si>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</si>
  <si>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</si>
  <si>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</si>
  <si>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</si>
  <si>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</si>
  <si>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</si>
  <si>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</si>
  <si>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</si>
  <si>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</si>
  <si>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</si>
  <si>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</si>
  <si>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</si>
  <si>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</si>
  <si>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</si>
  <si>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</si>
  <si>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</si>
  <si>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</si>
  <si>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</si>
  <si>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</si>
  <si>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</si>
  <si>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</si>
  <si>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</si>
  <si>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</si>
  <si>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</si>
  <si>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</si>
  <si>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</si>
  <si>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</si>
  <si>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</si>
  <si>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</si>
  <si>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</si>
  <si>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</si>
  <si>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</si>
  <si>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</si>
  <si>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</si>
  <si>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</si>
  <si>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</si>
  <si>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</si>
  <si>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</si>
  <si>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</si>
  <si>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</si>
  <si>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</si>
  <si>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</si>
  <si>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</si>
  <si>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</si>
  <si>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</si>
  <si>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</si>
  <si>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</si>
  <si>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</si>
  <si>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</si>
  <si>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</si>
  <si>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</si>
  <si>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</si>
  <si>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</si>
  <si>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</si>
  <si>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</si>
  <si>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</si>
  <si>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</si>
  <si>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</si>
  <si>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</si>
  <si>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</si>
  <si>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</si>
  <si>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</si>
  <si>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</si>
  <si>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</si>
  <si>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</si>
  <si>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</si>
  <si>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</si>
  <si>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</si>
  <si>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</si>
  <si>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</si>
  <si>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</si>
  <si>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</si>
  <si>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</si>
  <si>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</si>
  <si>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</si>
  <si>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</si>
  <si>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</si>
  <si>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</si>
  <si>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</si>
  <si>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</si>
  <si>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</si>
  <si>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</si>
  <si>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</si>
  <si>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</si>
  <si>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</si>
  <si>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</si>
  <si>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</si>
  <si>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</si>
  <si>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</si>
  <si>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</si>
  <si>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</si>
  <si>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</si>
  <si>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</si>
  <si>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</si>
  <si>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</si>
  <si>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</si>
  <si>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</si>
  <si>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</si>
  <si>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</si>
  <si>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</si>
  <si>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</si>
  <si>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</si>
  <si>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</si>
  <si>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</si>
  <si>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</si>
  <si>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</si>
  <si>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</si>
  <si>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</si>
  <si>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</si>
  <si>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</si>
  <si>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</si>
  <si>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</si>
  <si>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</si>
  <si>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</si>
  <si>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</si>
  <si>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</si>
  <si>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</si>
  <si>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</si>
  <si>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</si>
  <si>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</si>
  <si>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</si>
  <si>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</si>
  <si>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</si>
  <si>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</si>
  <si>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</si>
  <si>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</si>
  <si>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</si>
  <si>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</si>
  <si>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</si>
  <si>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</si>
  <si>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</si>
  <si>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</si>
  <si>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</si>
  <si>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</si>
  <si>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</si>
  <si>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</si>
  <si>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</si>
  <si>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</si>
  <si>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</si>
  <si>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</si>
  <si>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</si>
  <si>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</si>
  <si>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</si>
  <si>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</si>
  <si>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</si>
  <si>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</si>
  <si>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</si>
  <si>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</si>
  <si>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</si>
  <si>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</si>
  <si>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</si>
  <si>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</si>
  <si>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</si>
  <si>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</si>
  <si>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</si>
  <si>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</si>
  <si>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</si>
  <si>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</si>
  <si>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</si>
  <si>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</si>
  <si>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</si>
  <si>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</si>
  <si>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</si>
  <si>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</si>
  <si>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</si>
  <si>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</si>
  <si>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</si>
  <si>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</si>
  <si>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</si>
  <si>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</si>
  <si>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</si>
  <si>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</si>
  <si>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</si>
  <si>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</si>
  <si>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</si>
  <si>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</si>
  <si>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</si>
  <si>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</si>
  <si>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</si>
  <si>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</si>
  <si>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</si>
  <si>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</si>
  <si>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</si>
  <si>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</si>
  <si>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</si>
  <si>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</si>
  <si>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</si>
  <si>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</si>
  <si>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</si>
  <si>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</si>
  <si>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</si>
  <si>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</si>
  <si>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</si>
  <si>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</si>
  <si>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</si>
  <si>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</si>
  <si>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</si>
  <si>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</si>
  <si>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</si>
  <si>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</si>
  <si>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</si>
  <si>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</si>
  <si>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</si>
  <si>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</si>
  <si>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</si>
  <si>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</si>
  <si>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</si>
  <si>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</si>
  <si>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</si>
  <si>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</si>
  <si>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</si>
  <si>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</si>
  <si>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</si>
  <si>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</si>
  <si>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</si>
  <si>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</si>
  <si>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</si>
  <si>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</si>
  <si>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</si>
  <si>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</si>
  <si>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</si>
  <si>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</si>
  <si>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</si>
  <si>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</si>
  <si>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</si>
  <si>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</si>
  <si>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</si>
  <si>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</si>
  <si>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</si>
  <si>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</si>
  <si>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</si>
  <si>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</si>
  <si>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</si>
  <si>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</si>
  <si>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</si>
  <si>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</si>
  <si>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</si>
  <si>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</si>
  <si>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</si>
  <si>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</si>
  <si>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</si>
  <si>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</si>
  <si>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</si>
  <si>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</si>
  <si>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</si>
  <si>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</si>
  <si>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</si>
  <si>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</si>
  <si>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</si>
  <si>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</si>
  <si>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</si>
  <si>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</si>
  <si>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</si>
  <si>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</si>
  <si>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</si>
  <si>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</si>
  <si>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</si>
  <si>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</si>
  <si>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</si>
  <si>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</si>
  <si>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</si>
  <si>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</si>
  <si>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</si>
  <si>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</si>
  <si>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</si>
  <si>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</si>
  <si>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</si>
  <si>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</si>
  <si>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</si>
  <si>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</si>
  <si>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</si>
  <si>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</si>
  <si>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</si>
  <si>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</si>
  <si>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</si>
  <si>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</si>
  <si>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</si>
  <si>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</si>
  <si>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</si>
  <si>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</si>
  <si>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</si>
  <si>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</si>
  <si>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</si>
  <si>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</si>
  <si>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</si>
  <si>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</si>
  <si>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</si>
  <si>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</si>
  <si>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</si>
  <si>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</si>
  <si>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</si>
  <si>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</si>
  <si>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</si>
  <si>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</si>
  <si>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</si>
  <si>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</si>
  <si>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</si>
  <si>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</si>
  <si>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</si>
  <si>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</si>
  <si>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</si>
  <si>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</si>
  <si>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</si>
  <si>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</si>
  <si>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</si>
  <si>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</si>
  <si>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</si>
  <si>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</si>
  <si>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</si>
  <si>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</si>
  <si>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</si>
  <si>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</si>
  <si>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</si>
  <si>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</si>
  <si>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</si>
  <si>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</si>
  <si>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</si>
  <si>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</si>
  <si>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</si>
  <si>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</si>
  <si>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</si>
  <si>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</si>
  <si>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</si>
  <si>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</si>
  <si>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</si>
  <si>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</si>
  <si>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</si>
  <si>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</si>
  <si>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</si>
  <si>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</si>
  <si>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</si>
  <si>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</si>
  <si>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</si>
  <si>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</si>
  <si>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</si>
  <si>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</si>
  <si>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</si>
  <si>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</si>
  <si>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</si>
  <si>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</si>
  <si>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</si>
  <si>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</si>
  <si>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</si>
  <si>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</si>
  <si>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</si>
  <si>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</si>
  <si>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</si>
  <si>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</si>
  <si>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</si>
  <si>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</si>
  <si>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</si>
  <si>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</si>
  <si>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</si>
  <si>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</si>
  <si>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</si>
  <si>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</si>
  <si>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</si>
  <si>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</si>
  <si>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</si>
  <si>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</si>
  <si>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</si>
  <si>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</si>
  <si>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</si>
  <si>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</si>
  <si>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</si>
  <si>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</si>
  <si>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</si>
  <si>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</si>
  <si>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</si>
  <si>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</si>
  <si>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</si>
  <si>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</si>
  <si>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</si>
  <si>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</si>
  <si>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</si>
  <si>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</si>
  <si>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</si>
  <si>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</si>
  <si>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</si>
  <si>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</si>
  <si>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</si>
  <si>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</si>
  <si>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</si>
  <si>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</si>
  <si>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</si>
  <si>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</si>
  <si>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</si>
  <si>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</si>
  <si>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</si>
  <si>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</si>
  <si>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</si>
  <si>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</si>
  <si>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</si>
  <si>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</si>
  <si>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</si>
  <si>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</si>
  <si>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</si>
  <si>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</si>
  <si>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</si>
  <si>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</si>
  <si>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</si>
  <si>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</si>
  <si>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</si>
  <si>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</si>
  <si>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</si>
  <si>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</si>
  <si>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</si>
  <si>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</si>
  <si>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</si>
  <si>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</si>
  <si>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</si>
  <si>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</si>
  <si>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</si>
  <si>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</si>
  <si>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</si>
  <si>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</si>
  <si>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</si>
  <si>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</si>
  <si>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</si>
  <si>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</si>
  <si>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</si>
  <si>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</si>
  <si>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</si>
  <si>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</si>
  <si>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</si>
  <si>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</si>
  <si>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</si>
  <si>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</si>
  <si>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</si>
  <si>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</si>
  <si>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</si>
  <si>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</si>
  <si>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</si>
  <si>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</si>
  <si>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</si>
  <si>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</si>
  <si>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</si>
  <si>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</si>
  <si>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</si>
  <si>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</si>
  <si>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</si>
  <si>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</si>
  <si>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</si>
  <si>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</si>
  <si>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</si>
  <si>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</si>
  <si>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</si>
  <si>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</si>
  <si>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</si>
  <si>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</si>
  <si>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</si>
  <si>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</si>
  <si>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</si>
  <si>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</si>
  <si>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</si>
  <si>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</si>
  <si>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</si>
  <si>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</si>
  <si>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</si>
  <si>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</si>
  <si>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</si>
  <si>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</si>
  <si>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</si>
  <si>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</si>
  <si>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</si>
  <si>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</si>
  <si>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</si>
  <si>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</si>
  <si>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</si>
  <si>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</si>
  <si>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</si>
  <si>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</si>
  <si>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</si>
  <si>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</si>
  <si>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</si>
  <si>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</si>
  <si>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</si>
  <si>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</si>
  <si>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</si>
  <si>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</si>
  <si>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</si>
  <si>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</si>
  <si>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</si>
  <si>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</si>
  <si>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</si>
  <si>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</si>
  <si>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</si>
  <si>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</si>
  <si>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</si>
  <si>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</si>
  <si>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</si>
  <si>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</si>
  <si>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</si>
  <si>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</si>
  <si>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</si>
  <si>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</si>
  <si>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</si>
  <si>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</si>
  <si>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</si>
  <si>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</si>
  <si>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</si>
  <si>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</si>
  <si>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</si>
  <si>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</si>
  <si>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</si>
  <si>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</si>
  <si>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</si>
  <si>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</si>
  <si>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</si>
  <si>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</si>
  <si>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</si>
  <si>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</si>
  <si>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</si>
  <si>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</si>
  <si>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</si>
  <si>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</si>
  <si>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</si>
  <si>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</si>
  <si>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</si>
  <si>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</si>
  <si>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</si>
  <si>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</si>
  <si>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</si>
  <si>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</si>
  <si>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</si>
  <si>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</si>
  <si>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</si>
  <si>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</si>
  <si>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</si>
  <si>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</si>
  <si>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</si>
  <si>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</si>
  <si>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</si>
  <si>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</si>
  <si>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</si>
  <si>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</si>
  <si>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</si>
  <si>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</si>
  <si>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</si>
  <si>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</si>
  <si>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</si>
  <si>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</si>
  <si>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</si>
  <si>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</si>
  <si>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</si>
  <si>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</si>
  <si>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</si>
  <si>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</si>
  <si>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</si>
  <si>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</si>
  <si>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</si>
  <si>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</si>
  <si>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</si>
  <si>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</si>
  <si>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</si>
  <si>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</si>
  <si>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</si>
  <si>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</si>
  <si>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</si>
  <si>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</si>
  <si>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</si>
  <si>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</si>
  <si>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</si>
  <si>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</si>
  <si>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</si>
  <si>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</si>
  <si>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</si>
  <si>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</si>
  <si>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</si>
  <si>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</si>
  <si>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</si>
  <si>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</si>
  <si>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</si>
  <si>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</si>
  <si>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</si>
  <si>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</si>
  <si>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</si>
  <si>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</si>
  <si>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</si>
  <si>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</si>
  <si>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</si>
  <si>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</si>
  <si>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</si>
  <si>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</si>
  <si>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</si>
  <si>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</si>
  <si>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</si>
  <si>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</si>
  <si>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</si>
  <si>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</si>
  <si>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</si>
  <si>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</si>
  <si>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</si>
  <si>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</si>
  <si>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</si>
  <si>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</si>
  <si>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</si>
  <si>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</si>
  <si>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</si>
  <si>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</si>
  <si>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</si>
  <si>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</si>
  <si>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</si>
  <si>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</si>
  <si>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</si>
  <si>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</si>
  <si>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</si>
  <si>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</si>
  <si>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</si>
  <si>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</si>
  <si>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</si>
  <si>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</si>
  <si>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</si>
  <si>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</si>
  <si>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</si>
  <si>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</si>
  <si>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</si>
  <si>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</si>
  <si>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</si>
  <si>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</si>
  <si>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</si>
  <si>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</si>
  <si>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</si>
  <si>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</si>
  <si>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</si>
  <si>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</si>
  <si>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</si>
  <si>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</si>
  <si>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</si>
  <si>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</si>
  <si>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</si>
  <si>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</si>
  <si>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</si>
  <si>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</si>
  <si>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</si>
  <si>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</si>
  <si>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</si>
  <si>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</si>
  <si>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</si>
  <si>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</si>
  <si>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</si>
  <si>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</si>
  <si>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</si>
  <si>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</si>
  <si>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</si>
  <si>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</si>
  <si>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</si>
  <si>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</si>
  <si>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</si>
  <si>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</si>
  <si>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</si>
  <si>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</si>
  <si>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</si>
  <si>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</si>
  <si>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</si>
  <si>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</si>
  <si>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</si>
  <si>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</si>
  <si>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</si>
  <si>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</si>
  <si>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</si>
  <si>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</si>
  <si>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</si>
  <si>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</si>
  <si>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</si>
  <si>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</si>
  <si>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</si>
  <si>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</si>
  <si>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</si>
  <si>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</si>
  <si>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</si>
  <si>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</si>
  <si>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</si>
  <si>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</si>
  <si>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</si>
  <si>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</si>
  <si>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</si>
  <si>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</si>
  <si>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</si>
  <si>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</si>
  <si>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</si>
  <si>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</si>
  <si>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</si>
  <si>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</si>
  <si>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</si>
  <si>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</si>
  <si>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</si>
  <si>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</si>
  <si>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</si>
  <si>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</si>
  <si>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</si>
  <si>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</si>
  <si>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</si>
  <si>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</si>
  <si>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</si>
  <si>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</si>
  <si>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</si>
  <si>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</si>
  <si>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</si>
  <si>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</si>
  <si>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</si>
  <si>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</si>
  <si>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</si>
  <si>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</si>
  <si>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</si>
  <si>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</si>
  <si>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</si>
  <si>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</si>
  <si>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</si>
  <si>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</si>
  <si>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</si>
  <si>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</si>
  <si>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</si>
  <si>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</si>
  <si>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</si>
  <si>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</si>
  <si>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</si>
  <si>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</si>
  <si>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</si>
  <si>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</si>
  <si>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</si>
  <si>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</si>
  <si>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</si>
  <si>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</si>
  <si>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</si>
  <si>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</si>
  <si>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</si>
  <si>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</si>
  <si>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</si>
  <si>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</si>
  <si>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</si>
  <si>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</si>
  <si>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</si>
  <si>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</si>
  <si>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</si>
  <si>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</si>
  <si>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</si>
  <si>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</si>
  <si>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</si>
  <si>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</si>
  <si>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</si>
  <si>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</si>
  <si>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</si>
  <si>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</si>
  <si>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</si>
  <si>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</si>
  <si>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</si>
  <si>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</si>
  <si>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</si>
  <si>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</si>
  <si>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</si>
  <si>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</si>
  <si>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</si>
  <si>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</si>
  <si>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</si>
  <si>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</si>
  <si>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</si>
  <si>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</si>
  <si>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</si>
  <si>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</si>
  <si>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</si>
  <si>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</si>
  <si>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</si>
  <si>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</si>
  <si>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</si>
  <si>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</si>
  <si>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</si>
  <si>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</si>
  <si>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</si>
  <si>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</si>
  <si>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</si>
  <si>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</si>
  <si>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</si>
  <si>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</si>
  <si>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</si>
  <si>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</si>
  <si>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</si>
  <si>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</si>
  <si>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</si>
  <si>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</si>
  <si>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</si>
  <si>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</si>
  <si>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</si>
  <si>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</si>
  <si>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</si>
  <si>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</si>
  <si>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</si>
  <si>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</si>
  <si>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</si>
  <si>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</si>
  <si>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</si>
  <si>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</si>
  <si>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</si>
  <si>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</si>
  <si>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</si>
  <si>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</si>
  <si>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</si>
  <si>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</si>
  <si>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</si>
  <si>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</si>
  <si>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</si>
  <si>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</si>
  <si>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</si>
  <si>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</si>
  <si>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</si>
  <si>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</si>
  <si>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</si>
  <si>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</si>
  <si>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</si>
  <si>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</si>
  <si>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</si>
  <si>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</si>
  <si>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</si>
  <si>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</si>
  <si>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</si>
  <si>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</si>
  <si>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</si>
  <si>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</si>
  <si>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</si>
  <si>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</si>
  <si>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</si>
  <si>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</si>
  <si>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</si>
  <si>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</si>
  <si>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</si>
  <si>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</si>
  <si>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</si>
  <si>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</si>
  <si>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</si>
  <si>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</si>
  <si>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</si>
  <si>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</si>
  <si>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</si>
  <si>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</si>
  <si>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</si>
  <si>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</si>
  <si>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</si>
  <si>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</si>
  <si>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</si>
  <si>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</si>
  <si>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</si>
  <si>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</si>
  <si>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</si>
  <si>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</si>
  <si>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</si>
  <si>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</si>
  <si>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</si>
  <si>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</si>
  <si>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</si>
  <si>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</si>
  <si>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</si>
  <si>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</si>
  <si>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</si>
  <si>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</si>
  <si>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</si>
  <si>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</si>
  <si>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</si>
  <si>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</si>
  <si>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</si>
  <si>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</si>
  <si>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</si>
  <si>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</si>
  <si>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</si>
  <si>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</si>
  <si>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</si>
  <si>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</si>
  <si>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</si>
  <si>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</si>
  <si>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</si>
  <si>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</si>
  <si>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</si>
  <si>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</si>
  <si>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</si>
  <si>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</si>
  <si>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</si>
  <si>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</si>
  <si>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</si>
  <si>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</si>
  <si>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</si>
  <si>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</si>
  <si>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</si>
  <si>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</si>
  <si>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</si>
  <si>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</si>
  <si>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</si>
  <si>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</si>
  <si>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</si>
  <si>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</si>
  <si>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</si>
  <si>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</si>
  <si>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</si>
  <si>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</si>
  <si>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</si>
  <si>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</si>
  <si>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</si>
  <si>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</si>
  <si>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</si>
  <si>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</si>
  <si>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</si>
  <si>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</si>
  <si>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</si>
  <si>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</si>
  <si>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</si>
  <si>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</si>
  <si>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</si>
  <si>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</si>
  <si>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</si>
  <si>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</si>
  <si>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</si>
  <si>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</si>
  <si>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</si>
  <si>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</si>
  <si>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</si>
  <si>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</si>
  <si>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</si>
  <si>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</si>
  <si>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</si>
  <si>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</si>
  <si>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</si>
  <si>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</si>
  <si>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</si>
  <si>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</si>
  <si>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</si>
  <si>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</si>
  <si>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</si>
  <si>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</si>
  <si>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</si>
  <si>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</si>
  <si>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</si>
  <si>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</si>
  <si>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</si>
  <si>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</si>
  <si>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</si>
  <si>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</si>
  <si>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</si>
  <si>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</si>
  <si>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</si>
  <si>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</si>
  <si>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</si>
  <si>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</si>
  <si>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</si>
  <si>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</si>
  <si>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</si>
  <si>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</si>
  <si>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</si>
  <si>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</si>
  <si>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</si>
  <si>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</si>
  <si>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</si>
  <si>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</si>
  <si>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</si>
  <si>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</si>
  <si>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</si>
  <si>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</si>
  <si>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</si>
  <si>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</si>
  <si>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</si>
  <si>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</si>
  <si>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</si>
  <si>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</si>
  <si>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</si>
  <si>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</si>
  <si>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</si>
  <si>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</si>
  <si>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</si>
  <si>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</si>
  <si>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</si>
  <si>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</si>
  <si>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</si>
  <si>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</si>
  <si>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</si>
  <si>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</si>
  <si>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</si>
  <si>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</si>
  <si>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</si>
  <si>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</si>
  <si>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</si>
  <si>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</si>
  <si>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</si>
  <si>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</si>
  <si>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</si>
  <si>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</si>
  <si>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</si>
  <si>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</si>
  <si>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</si>
  <si>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</si>
  <si>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</si>
  <si>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</si>
  <si>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</si>
  <si>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</si>
  <si>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</si>
  <si>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</si>
  <si>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</si>
  <si>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</si>
  <si>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</si>
  <si>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</si>
  <si>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</si>
  <si>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</si>
  <si>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</si>
  <si>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</si>
  <si>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</si>
  <si>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</si>
  <si>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</si>
  <si>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</si>
  <si>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</si>
  <si>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</si>
  <si>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</si>
  <si>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</si>
  <si>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</si>
  <si>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</si>
  <si>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</si>
  <si>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</si>
  <si>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</si>
  <si>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</si>
  <si>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</si>
  <si>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</si>
  <si>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</si>
  <si>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</si>
  <si>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</si>
  <si>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</si>
  <si>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</si>
  <si>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</si>
  <si>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</si>
  <si>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</si>
  <si>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</si>
  <si>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</si>
  <si>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</si>
  <si>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</si>
  <si>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</si>
  <si>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</si>
  <si>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</si>
  <si>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</si>
  <si>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</si>
  <si>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</si>
  <si>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</si>
  <si>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</si>
  <si>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</si>
  <si>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</si>
  <si>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</si>
  <si>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</si>
  <si>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</si>
  <si>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</si>
  <si>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</si>
  <si>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</si>
  <si>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</si>
  <si>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</si>
  <si>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</si>
  <si>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</si>
  <si>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</si>
  <si>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</si>
  <si>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</si>
  <si>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</si>
  <si>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</si>
  <si>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</si>
  <si>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</si>
  <si>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</si>
  <si>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</si>
  <si>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</si>
  <si>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</si>
  <si>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</si>
  <si>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</si>
  <si>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</si>
  <si>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</si>
  <si>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</si>
  <si>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</si>
  <si>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</si>
  <si>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</si>
  <si>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</si>
  <si>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</si>
  <si>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</si>
  <si>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</si>
  <si>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</si>
  <si>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</si>
  <si>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</si>
  <si>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</si>
  <si>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</si>
  <si>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</si>
  <si>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</si>
  <si>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</si>
  <si>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</si>
  <si>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</si>
  <si>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</si>
  <si>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</si>
  <si>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</si>
  <si>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</si>
  <si>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</si>
  <si>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</si>
  <si>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</si>
  <si>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</si>
  <si>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</si>
  <si>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</si>
  <si>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</si>
  <si>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</si>
  <si>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</si>
  <si>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</si>
  <si>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</si>
  <si>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</si>
  <si>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</si>
  <si>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</si>
  <si>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</si>
  <si>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</si>
  <si>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</si>
  <si>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</si>
  <si>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</si>
  <si>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</si>
  <si>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</si>
  <si>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</si>
  <si>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</si>
  <si>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</si>
  <si>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</si>
  <si>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</si>
  <si>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</si>
  <si>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</si>
  <si>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</si>
  <si>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</si>
  <si>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</si>
  <si>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</si>
  <si>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</si>
  <si>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</si>
  <si>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</si>
  <si>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</si>
  <si>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</si>
  <si>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</si>
  <si>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</si>
  <si>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</si>
  <si>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</si>
  <si>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</si>
  <si>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</si>
  <si>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</si>
  <si>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</si>
  <si>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</si>
  <si>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</si>
  <si>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</si>
  <si>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</si>
  <si>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</si>
  <si>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</si>
  <si>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</si>
  <si>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</si>
  <si>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</si>
  <si>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</si>
  <si>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</si>
  <si>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</si>
  <si>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</si>
  <si>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</si>
  <si>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</si>
  <si>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</si>
  <si>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</si>
  <si>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</si>
  <si>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</si>
  <si>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</si>
  <si>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</si>
  <si>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</si>
  <si>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</si>
  <si>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</si>
  <si>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</si>
  <si>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</si>
  <si>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</si>
  <si>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</si>
  <si>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</si>
  <si>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</si>
  <si>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</si>
  <si>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</si>
  <si>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</si>
  <si>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</si>
  <si>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</si>
  <si>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</si>
  <si>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</si>
  <si>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</si>
  <si>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</si>
  <si>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</si>
  <si>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</si>
  <si>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</si>
  <si>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</si>
  <si>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</si>
  <si>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</si>
  <si>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</si>
  <si>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</si>
  <si>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</si>
  <si>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</si>
  <si>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</si>
  <si>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</si>
  <si>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</si>
  <si>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</si>
  <si>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</si>
  <si>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</si>
  <si>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</si>
  <si>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</si>
  <si>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</si>
  <si>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</si>
  <si>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</si>
  <si>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</si>
  <si>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</si>
  <si>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</si>
  <si>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</si>
  <si>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</si>
  <si>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</si>
  <si>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</si>
  <si>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</si>
  <si>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</si>
  <si>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</si>
  <si>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</si>
  <si>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</si>
  <si>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</si>
  <si>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</si>
  <si>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</si>
  <si>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</si>
  <si>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</si>
  <si>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</si>
  <si>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</si>
  <si>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</si>
  <si>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</si>
  <si>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</si>
  <si>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</si>
  <si>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</si>
  <si>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</si>
  <si>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</si>
  <si>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</si>
  <si>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</si>
  <si>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</si>
  <si>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</si>
  <si>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</si>
  <si>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</si>
  <si>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</si>
  <si>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</si>
  <si>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</si>
  <si>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</si>
  <si>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</si>
  <si>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</si>
  <si>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</si>
  <si>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</si>
  <si>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</si>
  <si>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</si>
  <si>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</si>
  <si>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</si>
  <si>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</si>
  <si>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</si>
  <si>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</si>
  <si>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</si>
  <si>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</si>
  <si>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</si>
  <si>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</si>
  <si>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</si>
  <si>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</si>
  <si>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</si>
  <si>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</si>
  <si>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</si>
  <si>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</si>
  <si>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</si>
  <si>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</si>
  <si>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</si>
  <si>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</si>
  <si>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</si>
  <si>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</si>
  <si>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</si>
  <si>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</si>
  <si>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</si>
  <si>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</si>
  <si>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</si>
  <si>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</si>
  <si>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</si>
  <si>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</si>
  <si>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</si>
  <si>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</si>
  <si>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</si>
  <si>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</si>
  <si>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</si>
  <si>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</si>
  <si>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</si>
  <si>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</si>
  <si>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</si>
  <si>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</si>
  <si>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</si>
  <si>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</si>
  <si>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</si>
  <si>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</si>
  <si>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</si>
  <si>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</si>
  <si>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</si>
  <si>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</si>
  <si>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</si>
  <si>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</si>
  <si>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</si>
  <si>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</si>
  <si>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</si>
  <si>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</si>
  <si>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</si>
  <si>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</si>
  <si>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</si>
  <si>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</si>
  <si>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</si>
  <si>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</si>
  <si>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</si>
  <si>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</si>
  <si>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</si>
  <si>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</si>
  <si>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</si>
  <si>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</si>
  <si>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</si>
  <si>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</si>
  <si>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</si>
  <si>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</si>
  <si>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</si>
  <si>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</si>
  <si>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</si>
  <si>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</si>
  <si>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</si>
  <si>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</si>
  <si>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</si>
  <si>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</si>
  <si>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</si>
  <si>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</si>
  <si>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</si>
  <si>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</si>
  <si>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</si>
  <si>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</si>
  <si>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</si>
  <si>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</si>
  <si>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</si>
  <si>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</si>
  <si>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</si>
  <si>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</si>
  <si>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</si>
  <si>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</si>
  <si>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</si>
  <si>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</si>
  <si>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</si>
  <si>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</si>
  <si>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</si>
  <si>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</si>
  <si>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</si>
  <si>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</si>
  <si>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</si>
  <si>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</si>
  <si>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</si>
  <si>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</si>
  <si>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</si>
  <si>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</si>
  <si>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</si>
  <si>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</si>
  <si>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</si>
  <si>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</si>
  <si>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</si>
  <si>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</si>
  <si>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</si>
  <si>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</si>
  <si>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</si>
  <si>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</si>
  <si>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</si>
  <si>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</si>
  <si>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</si>
  <si>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</si>
  <si>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</si>
  <si>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</si>
  <si>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</si>
  <si>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</si>
  <si>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</si>
  <si>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</si>
  <si>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</si>
  <si>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</si>
  <si>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</si>
  <si>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</si>
  <si>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</si>
  <si>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</si>
  <si>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</si>
  <si>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</si>
  <si>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</si>
  <si>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</si>
  <si>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</si>
  <si>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</si>
  <si>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</si>
  <si>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</si>
  <si>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</si>
  <si>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</si>
  <si>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</si>
  <si>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</si>
  <si>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</si>
  <si>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</si>
  <si>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</si>
  <si>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</si>
  <si>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</si>
  <si>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</si>
  <si>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</si>
  <si>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</si>
  <si>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</si>
  <si>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</si>
  <si>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</si>
  <si>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</si>
  <si>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</si>
  <si>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</si>
  <si>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</si>
  <si>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</si>
  <si>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</si>
  <si>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</si>
  <si>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</si>
  <si>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</si>
  <si>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</si>
  <si>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</si>
  <si>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</si>
  <si>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</si>
  <si>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</si>
  <si>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</si>
  <si>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</si>
  <si>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</si>
  <si>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</si>
  <si>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</si>
  <si>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</si>
  <si>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</si>
  <si>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</si>
  <si>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</si>
  <si>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</si>
  <si>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</si>
  <si>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</si>
  <si>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</si>
  <si>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</si>
  <si>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</si>
  <si>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</si>
  <si>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</si>
  <si>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</si>
  <si>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</si>
  <si>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</si>
  <si>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</si>
  <si>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</si>
  <si>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</si>
  <si>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</si>
  <si>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</si>
  <si>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</si>
  <si>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</si>
  <si>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</si>
  <si>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</si>
  <si>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</si>
  <si>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</si>
  <si>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</si>
  <si>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</si>
  <si>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</si>
  <si>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</si>
  <si>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</si>
  <si>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</si>
  <si>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</si>
  <si>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</si>
  <si>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</si>
  <si>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</si>
  <si>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</si>
  <si>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</si>
  <si>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</si>
  <si>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</si>
  <si>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</si>
  <si>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</si>
  <si>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</si>
  <si>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</si>
  <si>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</si>
  <si>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</si>
  <si>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</si>
  <si>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</si>
  <si>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</si>
  <si>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</si>
  <si>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</si>
  <si>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</si>
  <si>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</si>
  <si>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</si>
  <si>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</si>
  <si>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</si>
  <si>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</si>
  <si>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</si>
  <si>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</si>
  <si>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</si>
  <si>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</si>
  <si>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</si>
  <si>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</si>
  <si>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</si>
  <si>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</si>
  <si>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</si>
  <si>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</si>
  <si>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</si>
  <si>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</si>
  <si>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</si>
  <si>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</si>
  <si>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</si>
  <si>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</si>
  <si>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</si>
  <si>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</si>
  <si>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</si>
  <si>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</si>
  <si>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</si>
  <si>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</si>
  <si>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</si>
  <si>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</si>
  <si>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</si>
  <si>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</si>
  <si>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</si>
  <si>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</si>
  <si>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</si>
  <si>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</si>
  <si>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</si>
  <si>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</si>
  <si>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</si>
  <si>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</si>
  <si>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</si>
  <si>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</si>
  <si>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</si>
  <si>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</si>
  <si>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</si>
  <si>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</si>
  <si>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</si>
  <si>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</si>
  <si>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</si>
  <si>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</si>
  <si>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</si>
  <si>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</si>
  <si>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</si>
  <si>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</si>
  <si>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</si>
  <si>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</si>
  <si>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</si>
  <si>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</si>
  <si>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</si>
  <si>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</si>
  <si>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</si>
  <si>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</si>
  <si>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</si>
  <si>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</si>
  <si>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</si>
  <si>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</si>
  <si>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</si>
  <si>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</si>
  <si>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</si>
  <si>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</si>
  <si>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</si>
  <si>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</si>
  <si>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</si>
  <si>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</si>
  <si>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</si>
  <si>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</si>
  <si>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</si>
  <si>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</si>
  <si>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</si>
  <si>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</si>
  <si>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</si>
  <si>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</si>
  <si>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</si>
  <si>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</si>
  <si>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</si>
  <si>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</si>
  <si>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</si>
  <si>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</si>
  <si>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</si>
  <si>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</si>
  <si>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</si>
  <si>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</si>
  <si>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</si>
  <si>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</si>
  <si>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</si>
  <si>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</si>
  <si>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</si>
  <si>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</si>
  <si>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</si>
  <si>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</si>
  <si>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</si>
  <si>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</si>
  <si>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</si>
  <si>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</si>
  <si>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</si>
  <si>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</si>
  <si>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</si>
  <si>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</si>
  <si>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</si>
  <si>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</si>
  <si>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</si>
  <si>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</si>
  <si>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</si>
  <si>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</si>
  <si>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</si>
  <si>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</si>
  <si>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</si>
  <si>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</si>
  <si>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</si>
  <si>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</si>
  <si>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</si>
  <si>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</si>
  <si>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</si>
  <si>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</si>
  <si>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</si>
  <si>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</si>
  <si>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</si>
  <si>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</si>
  <si>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</si>
  <si>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</si>
  <si>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</si>
  <si>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</si>
  <si>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</si>
  <si>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</si>
  <si>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</si>
  <si>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</si>
  <si>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</si>
  <si>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</si>
  <si>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</si>
  <si>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</si>
  <si>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</si>
  <si>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</si>
  <si>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</si>
  <si>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</si>
  <si>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</si>
  <si>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</si>
  <si>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</si>
  <si>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</si>
  <si>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</si>
  <si>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</si>
  <si>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</si>
  <si>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</si>
  <si>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</si>
  <si>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</si>
  <si>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</si>
  <si>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</si>
  <si>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</si>
  <si>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</si>
  <si>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</si>
  <si>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</si>
  <si>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</si>
  <si>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</si>
  <si>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</si>
  <si>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</si>
  <si>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</si>
  <si>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</si>
  <si>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</si>
  <si>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</si>
  <si>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</si>
  <si>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</si>
  <si>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</si>
  <si>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</si>
  <si>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</si>
  <si>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</si>
  <si>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</si>
  <si>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</si>
  <si>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</si>
  <si>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</si>
  <si>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</si>
  <si>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</si>
  <si>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</si>
  <si>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</si>
  <si>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</si>
  <si>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</si>
  <si>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</si>
  <si>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</si>
  <si>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</si>
  <si>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</si>
  <si>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</si>
  <si>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</si>
  <si>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</si>
  <si>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</si>
  <si>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</si>
  <si>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</si>
  <si>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</si>
  <si>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</si>
  <si>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</si>
  <si>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</si>
  <si>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</si>
  <si>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</si>
  <si>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</si>
  <si>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</si>
  <si>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</si>
  <si>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</si>
  <si>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</si>
  <si>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</si>
  <si>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</si>
  <si>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</si>
  <si>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</si>
  <si>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</si>
  <si>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</si>
  <si>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</si>
  <si>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</si>
  <si>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</si>
  <si>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</si>
  <si>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</si>
  <si>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</si>
  <si>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</si>
  <si>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</si>
  <si>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</si>
  <si>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</si>
  <si>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</si>
  <si>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</si>
  <si>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</si>
  <si>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</si>
  <si>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</si>
  <si>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</si>
  <si>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</si>
  <si>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</si>
  <si>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</si>
  <si>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</si>
  <si>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</si>
  <si>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</si>
  <si>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</si>
  <si>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</si>
  <si>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</si>
  <si>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</si>
  <si>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</si>
  <si>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</si>
  <si>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</si>
  <si>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</si>
  <si>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</si>
  <si>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</si>
  <si>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</si>
  <si>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</si>
  <si>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</si>
  <si>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</si>
  <si>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</si>
  <si>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</si>
  <si>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</si>
  <si>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</si>
  <si>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</si>
  <si>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</si>
  <si>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</si>
  <si>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</si>
  <si>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</si>
  <si>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</si>
  <si>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</si>
  <si>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</si>
  <si>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</si>
  <si>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</si>
  <si>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</si>
  <si>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</si>
  <si>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</si>
  <si>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</si>
  <si>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</si>
  <si>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</si>
  <si>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</si>
  <si>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</si>
  <si>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</si>
  <si>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</si>
  <si>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</si>
  <si>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</si>
  <si>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</si>
  <si>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</si>
  <si>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</si>
  <si>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</si>
  <si>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</si>
  <si>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</si>
  <si>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</si>
  <si>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</si>
  <si>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</si>
  <si>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</si>
  <si>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</si>
  <si>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</si>
  <si>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</si>
  <si>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</si>
  <si>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</si>
  <si>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</si>
  <si>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</si>
  <si>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</si>
  <si>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</si>
  <si>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</si>
  <si>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</si>
  <si>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</si>
  <si>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</si>
  <si>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</si>
  <si>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</si>
  <si>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</si>
  <si>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</si>
  <si>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</si>
  <si>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</si>
  <si>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</si>
  <si>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</si>
  <si>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</si>
  <si>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</si>
  <si>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</si>
  <si>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</si>
  <si>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</si>
  <si>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</si>
  <si>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</si>
  <si>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</si>
  <si>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</si>
  <si>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</si>
  <si>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</si>
  <si>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</si>
  <si>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</si>
  <si>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</si>
  <si>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</si>
  <si>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</si>
  <si>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</si>
  <si>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</si>
  <si>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</si>
  <si>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</si>
  <si>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</si>
  <si>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</si>
  <si>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</si>
  <si>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</si>
  <si>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</si>
  <si>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</si>
  <si>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</si>
  <si>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</si>
  <si>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</si>
  <si>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</si>
  <si>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</si>
  <si>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</si>
  <si>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</si>
  <si>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</si>
  <si>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</si>
  <si>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</si>
  <si>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</si>
  <si>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</si>
  <si>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</si>
  <si>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</si>
  <si>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</si>
  <si>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</si>
  <si>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</si>
  <si>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</si>
  <si>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</si>
  <si>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</si>
  <si>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</si>
  <si>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</si>
  <si>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</si>
  <si>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</si>
  <si>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</si>
  <si>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</si>
  <si>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</si>
  <si>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</si>
  <si>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</si>
  <si>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</si>
  <si>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</si>
  <si>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</si>
  <si>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</si>
  <si>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</si>
  <si>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</si>
  <si>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</si>
  <si>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</si>
  <si>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</si>
  <si>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</si>
  <si>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</si>
  <si>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</si>
  <si>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</si>
  <si>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</si>
  <si>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</si>
  <si>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</si>
  <si>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</si>
  <si>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</si>
  <si>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</si>
  <si>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</si>
  <si>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</si>
  <si>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</si>
  <si>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</si>
  <si>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</si>
  <si>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</si>
  <si>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</si>
  <si>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</si>
  <si>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</si>
  <si>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</si>
  <si>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</si>
  <si>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</si>
  <si>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</si>
  <si>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</si>
  <si>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</si>
  <si>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</si>
  <si>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</si>
  <si>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</si>
  <si>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</si>
  <si>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</si>
  <si>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</si>
  <si>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</si>
  <si>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</si>
  <si>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</si>
  <si>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</si>
  <si>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</si>
  <si>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</si>
  <si>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</si>
  <si>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</si>
  <si>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</si>
  <si>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</si>
  <si>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</si>
  <si>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</si>
  <si>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</si>
  <si>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</si>
  <si>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</si>
  <si>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</si>
  <si>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</si>
  <si>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</si>
  <si>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</si>
  <si>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</si>
  <si>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</si>
  <si>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</si>
  <si>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</si>
  <si>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</si>
  <si>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</si>
  <si>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</si>
  <si>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</si>
  <si>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</si>
  <si>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</si>
  <si>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</si>
  <si>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</si>
  <si>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</si>
  <si>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</si>
  <si>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</si>
  <si>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</si>
  <si>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</si>
  <si>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</si>
  <si>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</si>
  <si>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</si>
  <si>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</si>
  <si>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</si>
  <si>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</si>
  <si>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</si>
  <si>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</si>
  <si>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</si>
  <si>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</si>
  <si>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</si>
  <si>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</si>
  <si>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</si>
  <si>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</si>
  <si>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</si>
  <si>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</si>
  <si>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</si>
  <si>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</si>
  <si>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</si>
  <si>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</si>
  <si>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</si>
  <si>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</si>
  <si>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</si>
  <si>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</si>
  <si>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</si>
  <si>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</si>
  <si>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</si>
  <si>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</si>
  <si>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</si>
  <si>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</si>
  <si>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</si>
  <si>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</si>
  <si>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</si>
  <si>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</si>
  <si>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</si>
  <si>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</si>
  <si>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</si>
  <si>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</si>
  <si>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</si>
  <si>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</si>
  <si>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</si>
  <si>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</si>
  <si>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</si>
  <si>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</si>
  <si>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</si>
  <si>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</si>
  <si>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</si>
  <si>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</si>
  <si>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</si>
  <si>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</si>
  <si>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</si>
  <si>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</si>
  <si>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</si>
  <si>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</si>
  <si>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</si>
  <si>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</si>
  <si>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</si>
  <si>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</si>
  <si>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</si>
  <si>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</si>
  <si>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</si>
  <si>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</si>
  <si>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</si>
  <si>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</si>
  <si>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</si>
  <si>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</si>
  <si>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</si>
  <si>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</si>
  <si>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</si>
  <si>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</si>
  <si>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</si>
  <si>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</si>
  <si>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</si>
  <si>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</si>
  <si>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</si>
  <si>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</si>
  <si>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</si>
  <si>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</si>
  <si>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</si>
  <si>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</si>
  <si>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</si>
  <si>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</si>
  <si>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</si>
  <si>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</si>
  <si>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</si>
  <si>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</si>
  <si>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</si>
  <si>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</si>
  <si>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</si>
  <si>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</si>
  <si>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</si>
  <si>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</si>
  <si>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</si>
  <si>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</si>
  <si>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</si>
  <si>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</si>
  <si>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</si>
  <si>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</si>
  <si>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</si>
  <si>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</si>
  <si>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</si>
  <si>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</si>
  <si>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</si>
  <si>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</si>
  <si>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</si>
  <si>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</si>
  <si>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</si>
  <si>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</si>
  <si>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</si>
  <si>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</si>
  <si>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</si>
  <si>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</si>
  <si>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</si>
  <si>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</si>
  <si>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</si>
  <si>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</si>
  <si>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</si>
  <si>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</si>
  <si>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</si>
  <si>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</si>
  <si>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</si>
  <si>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</si>
  <si>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</si>
  <si>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</si>
  <si>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</si>
  <si>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</si>
  <si>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</si>
  <si>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</si>
  <si>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</si>
  <si>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</si>
  <si>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</si>
  <si>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</si>
  <si>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</si>
  <si>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</si>
  <si>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</si>
  <si>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</si>
  <si>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</si>
  <si>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</si>
  <si>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</si>
  <si>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</si>
  <si>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</si>
  <si>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</si>
  <si>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</si>
  <si>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</si>
  <si>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</si>
  <si>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</si>
  <si>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</si>
  <si>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</si>
  <si>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</si>
  <si>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</si>
  <si>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</si>
  <si>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</si>
  <si>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</si>
  <si>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</si>
  <si>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</si>
  <si>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</si>
  <si>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</si>
  <si>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</si>
  <si>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</si>
  <si>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</si>
  <si>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</si>
  <si>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</si>
  <si>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</si>
  <si>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</si>
  <si>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</si>
  <si>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</si>
  <si>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</si>
  <si>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</si>
  <si>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</si>
  <si>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</si>
  <si>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</si>
  <si>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</si>
  <si>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</si>
  <si>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</si>
  <si>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</si>
  <si>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</si>
  <si>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</si>
  <si>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</si>
  <si>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</si>
  <si>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</si>
  <si>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</si>
  <si>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</si>
  <si>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</si>
  <si>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</si>
  <si>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</si>
  <si>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</si>
  <si>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</si>
  <si>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</si>
  <si>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</si>
  <si>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</si>
  <si>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</si>
  <si>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</si>
  <si>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</si>
  <si>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</si>
  <si>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</si>
  <si>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</si>
  <si>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</si>
  <si>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</si>
  <si>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</si>
  <si>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</si>
  <si>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</si>
  <si>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</si>
  <si>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</si>
  <si>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</si>
  <si>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</si>
  <si>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</si>
  <si>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</si>
  <si>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</si>
  <si>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</si>
  <si>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</si>
  <si>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</si>
  <si>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</si>
  <si>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</si>
  <si>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</si>
  <si>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</si>
  <si>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</si>
  <si>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</si>
  <si>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</si>
  <si>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</si>
  <si>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</si>
  <si>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</si>
  <si>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</si>
  <si>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</si>
  <si>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</si>
  <si>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</si>
  <si>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</si>
  <si>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</si>
  <si>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</si>
  <si>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</si>
  <si>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</si>
  <si>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</si>
  <si>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</si>
  <si>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</si>
  <si>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</si>
  <si>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</si>
  <si>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</si>
  <si>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</si>
  <si>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</si>
  <si>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</si>
  <si>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</si>
  <si>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</si>
  <si>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</si>
  <si>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</si>
  <si>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</si>
  <si>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</si>
  <si>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</si>
  <si>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</si>
  <si>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</si>
  <si>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</si>
  <si>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</si>
  <si>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</si>
  <si>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</si>
  <si>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</si>
  <si>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</si>
  <si>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</si>
  <si>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</si>
  <si>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</si>
  <si>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</si>
  <si>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</si>
  <si>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</si>
  <si>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</si>
  <si>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</si>
  <si>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</si>
  <si>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</si>
  <si>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</si>
  <si>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</si>
  <si>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</si>
  <si>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</si>
  <si>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</si>
  <si>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</si>
  <si>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</si>
  <si>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</si>
  <si>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</si>
  <si>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</si>
  <si>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</si>
  <si>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</si>
  <si>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</si>
  <si>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</si>
  <si>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</si>
  <si>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</si>
  <si>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</si>
  <si>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</si>
  <si>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</si>
  <si>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</si>
  <si>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</si>
  <si>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</si>
  <si>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</si>
  <si>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</si>
  <si>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</si>
  <si>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</si>
  <si>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</si>
  <si>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</si>
  <si>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</si>
  <si>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</si>
  <si>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</si>
  <si>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</si>
  <si>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</si>
  <si>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</si>
  <si>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</si>
  <si>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</si>
  <si>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</si>
  <si>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</si>
  <si>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</si>
  <si>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</si>
  <si>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</si>
  <si>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</si>
  <si>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</si>
  <si>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</si>
  <si>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</si>
  <si>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</si>
  <si>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</si>
  <si>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</si>
  <si>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</si>
  <si>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</si>
  <si>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</si>
  <si>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</si>
  <si>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</si>
  <si>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</si>
  <si>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</si>
  <si>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</si>
  <si>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</si>
  <si>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</si>
  <si>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</si>
  <si>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</si>
  <si>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</si>
  <si>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</si>
  <si>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</si>
  <si>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</si>
  <si>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</si>
  <si>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</si>
  <si>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</si>
  <si>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</si>
  <si>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</si>
  <si>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</si>
  <si>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</si>
  <si>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</si>
  <si>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</si>
  <si>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</si>
  <si>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</si>
  <si>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</si>
  <si>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</si>
  <si>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</si>
  <si>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</si>
  <si>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</si>
  <si>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</si>
  <si>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</si>
  <si>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</si>
  <si>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</si>
  <si>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</si>
  <si>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</si>
  <si>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</si>
  <si>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</si>
  <si>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</si>
  <si>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</si>
  <si>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</si>
  <si>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</si>
  <si>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</si>
  <si>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</si>
  <si>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</si>
  <si>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</si>
  <si>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</si>
  <si>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</si>
  <si>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</si>
  <si>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</si>
  <si>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</si>
  <si>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</si>
  <si>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</si>
  <si>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</si>
  <si>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</si>
  <si>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</si>
  <si>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</si>
  <si>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</si>
  <si>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</si>
  <si>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</si>
  <si>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</si>
  <si>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</si>
  <si>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</si>
  <si>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</si>
  <si>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</si>
  <si>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</si>
  <si>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</si>
  <si>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</si>
  <si>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</si>
  <si>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</si>
  <si>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</si>
  <si>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</si>
  <si>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</si>
  <si>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</si>
  <si>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</si>
  <si>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</si>
  <si>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</si>
  <si>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</si>
  <si>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</si>
  <si>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</si>
  <si>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</si>
  <si>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</si>
  <si>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</si>
  <si>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</si>
  <si>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</si>
  <si>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</si>
  <si>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</si>
  <si>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</si>
  <si>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</si>
  <si>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</si>
  <si>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</si>
  <si>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</si>
  <si>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</si>
  <si>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</si>
  <si>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</si>
  <si>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</si>
  <si>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</si>
  <si>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</si>
  <si>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</si>
  <si>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</si>
  <si>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</si>
  <si>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</si>
  <si>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</si>
  <si>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</si>
  <si>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</si>
  <si>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</si>
  <si>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</si>
  <si>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</si>
  <si>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</si>
  <si>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</si>
  <si>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</si>
  <si>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</si>
  <si>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</si>
  <si>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</si>
  <si>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</si>
  <si>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</si>
  <si>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</si>
  <si>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</si>
  <si>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</si>
  <si>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</si>
  <si>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</si>
  <si>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</si>
  <si>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</si>
  <si>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</si>
  <si>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</si>
  <si>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</si>
  <si>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</si>
  <si>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</si>
  <si>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</si>
  <si>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</si>
  <si>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</si>
  <si>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</si>
  <si>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</si>
  <si>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</si>
  <si>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</si>
  <si>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</si>
  <si>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</si>
  <si>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</si>
  <si>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</si>
  <si>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</si>
  <si>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</si>
  <si>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</si>
  <si>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</si>
  <si>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</si>
  <si>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</si>
  <si>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</si>
  <si>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</si>
  <si>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</si>
  <si>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</si>
  <si>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</si>
  <si>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</si>
  <si>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</si>
  <si>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</si>
  <si>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</si>
  <si>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</si>
  <si>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</si>
  <si>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</si>
  <si>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</si>
  <si>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</si>
  <si>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</si>
  <si>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</si>
  <si>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</si>
  <si>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</si>
  <si>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</si>
  <si>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</si>
  <si>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</si>
  <si>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</si>
  <si>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</si>
  <si>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</si>
  <si>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</si>
  <si>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</si>
  <si>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</si>
  <si>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</si>
  <si>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</si>
  <si>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</si>
  <si>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</si>
  <si>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</si>
  <si>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</si>
  <si>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</si>
  <si>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</si>
  <si>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</si>
  <si>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</si>
  <si>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</si>
  <si>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</si>
  <si>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</si>
  <si>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</si>
  <si>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</si>
  <si>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</si>
  <si>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</si>
  <si>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</si>
  <si>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</si>
  <si>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</si>
  <si>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</si>
  <si>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</si>
  <si>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</si>
  <si>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</si>
  <si>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</si>
  <si>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</si>
  <si>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</si>
  <si>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</si>
  <si>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</si>
  <si>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</si>
  <si>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</si>
  <si>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</si>
  <si>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</si>
  <si>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</si>
  <si>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</si>
  <si>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</si>
  <si>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</si>
  <si>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</si>
  <si>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</si>
  <si>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</si>
  <si>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</si>
  <si>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</si>
  <si>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</si>
  <si>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</si>
  <si>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</si>
  <si>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</si>
  <si>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</si>
  <si>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</si>
  <si>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</si>
  <si>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</si>
  <si>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</si>
  <si>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</si>
  <si>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</si>
  <si>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</si>
  <si>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</si>
  <si>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</si>
  <si>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</si>
  <si>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</si>
  <si>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</si>
  <si>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</si>
  <si>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</si>
  <si>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</si>
  <si>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</si>
  <si>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</si>
  <si>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</si>
  <si>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</si>
  <si>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</si>
  <si>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</si>
  <si>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</si>
  <si>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</si>
  <si>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</si>
  <si>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</si>
  <si>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</si>
  <si>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</si>
  <si>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</si>
  <si>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</si>
  <si>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</si>
  <si>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</si>
  <si>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</si>
  <si>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</si>
  <si>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</si>
  <si>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</si>
  <si>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</si>
  <si>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</si>
  <si>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</si>
  <si>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</si>
  <si>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</si>
  <si>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</si>
  <si>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</si>
  <si>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</si>
  <si>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</si>
  <si>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</si>
  <si>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</si>
  <si>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</si>
  <si>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</si>
  <si>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</si>
  <si>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</si>
  <si>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</si>
  <si>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</si>
  <si>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</si>
  <si>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</si>
  <si>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</si>
  <si>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</si>
  <si>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</si>
  <si>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</si>
  <si>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</si>
  <si>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</si>
  <si>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</si>
  <si>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</si>
  <si>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</si>
  <si>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</si>
  <si>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</si>
  <si>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</si>
  <si>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</si>
  <si>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</si>
  <si>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</si>
  <si>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</si>
  <si>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</si>
  <si>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</si>
  <si>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</si>
  <si>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</si>
  <si>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</si>
  <si>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</si>
  <si>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</si>
  <si>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</si>
  <si>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</si>
  <si>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</si>
  <si>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</si>
  <si>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</si>
  <si>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</si>
  <si>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</si>
  <si>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</si>
  <si>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</si>
  <si>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</si>
  <si>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</si>
  <si>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</si>
  <si>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</si>
  <si>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</si>
  <si>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</si>
  <si>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</si>
  <si>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</si>
  <si>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</si>
  <si>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</si>
  <si>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</si>
  <si>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</si>
  <si>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</si>
  <si>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</si>
  <si>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</si>
  <si>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</si>
  <si>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</si>
  <si>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</si>
  <si>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</si>
  <si>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</si>
  <si>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</si>
  <si>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</si>
  <si>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</si>
  <si>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</si>
  <si>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</si>
  <si>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</si>
  <si>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</si>
  <si>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</si>
  <si>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</si>
  <si>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</si>
  <si>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</si>
  <si>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</si>
  <si>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</si>
  <si>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</si>
  <si>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</si>
  <si>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</si>
  <si>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</si>
  <si>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</si>
  <si>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</si>
  <si>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</si>
  <si>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</si>
  <si>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</si>
  <si>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</si>
  <si>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</si>
  <si>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</si>
  <si>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</si>
  <si>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</si>
  <si>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</si>
  <si>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</si>
  <si>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</si>
  <si>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</si>
  <si>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</si>
  <si>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</si>
  <si>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</si>
  <si>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</si>
  <si>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</si>
  <si>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</si>
  <si>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</si>
  <si>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</si>
  <si>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</si>
  <si>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</si>
  <si>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</si>
  <si>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</si>
  <si>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</si>
  <si>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</si>
  <si>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</si>
  <si>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</si>
  <si>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</si>
  <si>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</si>
  <si>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</si>
  <si>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</si>
  <si>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</si>
  <si>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</si>
  <si>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</si>
  <si>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</si>
  <si>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</si>
  <si>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</si>
  <si>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</si>
  <si>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</si>
  <si>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</si>
  <si>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</si>
  <si>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</si>
  <si>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</si>
  <si>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</si>
  <si>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</si>
  <si>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</si>
  <si>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</si>
  <si>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</si>
  <si>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</si>
  <si>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</si>
  <si>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</si>
  <si>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</si>
  <si>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</si>
  <si>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</si>
  <si>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</si>
  <si>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</si>
  <si>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</si>
  <si>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</si>
  <si>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</si>
  <si>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</si>
  <si>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</si>
  <si>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</si>
  <si>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</si>
  <si>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</si>
  <si>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</si>
  <si>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</si>
  <si>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</si>
  <si>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</si>
  <si>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</si>
  <si>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</si>
  <si>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</si>
  <si>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</si>
  <si>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</si>
  <si>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</si>
  <si>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</si>
  <si>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</si>
  <si>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</si>
  <si>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</si>
  <si>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</si>
  <si>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</si>
  <si>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</si>
  <si>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</si>
  <si>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</si>
  <si>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</si>
  <si>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</si>
  <si>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</si>
  <si>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</si>
  <si>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</si>
  <si>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</si>
  <si>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</si>
  <si>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</si>
  <si>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</si>
  <si>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</si>
  <si>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</si>
  <si>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</si>
  <si>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</si>
  <si>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</si>
  <si>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</si>
  <si>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</si>
  <si>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</si>
  <si>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</si>
  <si>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</si>
  <si>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</si>
  <si>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</si>
  <si>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</si>
  <si>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</si>
  <si>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</si>
  <si>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</si>
  <si>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</si>
  <si>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</si>
  <si>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</si>
  <si>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</si>
  <si>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</si>
  <si>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</si>
  <si>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</si>
  <si>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</si>
  <si>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</si>
  <si>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</si>
  <si>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</si>
  <si>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</si>
  <si>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</si>
  <si>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</si>
  <si>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</si>
  <si>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</si>
  <si>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</si>
  <si>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</si>
  <si>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</si>
  <si>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</si>
  <si>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</si>
  <si>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</si>
  <si>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</si>
  <si>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</si>
  <si>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</si>
  <si>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</si>
  <si>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</si>
  <si>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</si>
  <si>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</si>
  <si>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</si>
  <si>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</si>
  <si>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</si>
  <si>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</si>
  <si>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</si>
  <si>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</si>
  <si>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</si>
  <si>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</si>
  <si>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</si>
  <si>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</si>
  <si>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</si>
  <si>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</si>
  <si>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</si>
  <si>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</si>
  <si>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</si>
  <si>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</si>
  <si>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</si>
  <si>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</si>
  <si>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</si>
  <si>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</si>
  <si>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</si>
  <si>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</si>
  <si>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</si>
  <si>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</si>
  <si>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</si>
  <si>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</si>
  <si>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</si>
  <si>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</si>
  <si>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</si>
  <si>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</si>
  <si>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</si>
  <si>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</si>
  <si>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</si>
  <si>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</si>
  <si>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</si>
  <si>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</si>
  <si>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</si>
  <si>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</si>
  <si>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</si>
  <si>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</si>
  <si>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</si>
  <si>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</si>
  <si>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</si>
  <si>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</si>
  <si>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</si>
  <si>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</si>
  <si>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</si>
  <si>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</si>
  <si>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</si>
  <si>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</si>
  <si>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</si>
  <si>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</si>
  <si>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</si>
  <si>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</si>
  <si>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</si>
  <si>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</si>
  <si>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</si>
  <si>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</si>
  <si>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</si>
  <si>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</si>
  <si>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</si>
  <si>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</si>
  <si>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</si>
  <si>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</si>
  <si>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</si>
  <si>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</si>
  <si>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</si>
  <si>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</si>
  <si>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</si>
  <si>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</si>
  <si>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</si>
  <si>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</si>
  <si>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</si>
  <si>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</si>
  <si>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</si>
  <si>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</si>
  <si>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</si>
  <si>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</si>
  <si>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</si>
  <si>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</si>
  <si>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</si>
  <si>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</si>
  <si>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</si>
  <si>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</si>
  <si>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</si>
  <si>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</si>
  <si>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</si>
  <si>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</si>
  <si>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</si>
  <si>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</si>
  <si>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</si>
  <si>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</si>
  <si>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</si>
  <si>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</si>
  <si>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</si>
  <si>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</si>
  <si>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</si>
  <si>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</si>
  <si>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</si>
  <si>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</si>
  <si>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</si>
  <si>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</si>
  <si>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</si>
  <si>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</si>
  <si>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</si>
  <si>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</si>
  <si>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</si>
  <si>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</si>
  <si>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</si>
  <si>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</si>
  <si>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</si>
  <si>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</si>
  <si>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</si>
  <si>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</si>
  <si>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</si>
  <si>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</si>
  <si>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</si>
  <si>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</si>
  <si>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</si>
  <si>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</si>
  <si>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</si>
  <si>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</si>
  <si>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</si>
  <si>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</si>
  <si>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</si>
  <si>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</si>
  <si>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</si>
  <si>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</si>
  <si>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</si>
  <si>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</si>
  <si>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</si>
  <si>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</si>
  <si>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</si>
  <si>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</si>
  <si>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</si>
  <si>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</si>
  <si>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</si>
  <si>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</si>
  <si>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</si>
  <si>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</si>
  <si>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</si>
  <si>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</si>
  <si>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</si>
  <si>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</si>
  <si>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</si>
  <si>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</si>
  <si>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</si>
  <si>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</si>
  <si>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</si>
  <si>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</si>
  <si>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</si>
  <si>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</si>
  <si>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</si>
  <si>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</si>
  <si>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</si>
  <si>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</si>
  <si>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</si>
  <si>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</si>
  <si>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</si>
  <si>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</si>
  <si>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</si>
  <si>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</si>
  <si>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</si>
  <si>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</si>
  <si>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</si>
  <si>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</si>
  <si>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</si>
  <si>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</si>
  <si>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</si>
  <si>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</si>
  <si>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</si>
  <si>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</si>
  <si>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</si>
  <si>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</si>
  <si>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</si>
  <si>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</si>
  <si>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</si>
  <si>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</si>
  <si>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</si>
  <si>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</si>
  <si>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</si>
  <si>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</si>
  <si>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</si>
  <si>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</si>
  <si>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</si>
  <si>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</si>
  <si>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</si>
  <si>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</si>
  <si>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</si>
  <si>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</si>
  <si>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</si>
  <si>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</si>
  <si>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</si>
  <si>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</si>
  <si>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</si>
  <si>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</si>
  <si>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</si>
  <si>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</si>
  <si>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</si>
  <si>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</si>
  <si>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</si>
  <si>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</si>
  <si>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</si>
  <si>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</si>
  <si>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</si>
  <si>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</si>
  <si>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</si>
  <si>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</si>
  <si>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</si>
  <si>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</si>
  <si>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</si>
  <si>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</si>
  <si>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</si>
  <si>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</si>
  <si>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</si>
  <si>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</si>
  <si>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</si>
  <si>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</si>
  <si>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</si>
  <si>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</si>
  <si>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</si>
  <si>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</si>
  <si>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</si>
  <si>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</si>
  <si>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</si>
  <si>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</si>
  <si>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</si>
  <si>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</si>
  <si>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</si>
  <si>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</si>
  <si>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</si>
  <si>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</si>
  <si>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</si>
  <si>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</si>
  <si>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</si>
  <si>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</si>
  <si>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</si>
  <si>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</si>
  <si>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</si>
  <si>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</si>
  <si>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</si>
  <si>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</si>
  <si>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</si>
  <si>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</si>
  <si>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</si>
  <si>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</si>
  <si>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</si>
  <si>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</si>
  <si>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</si>
  <si>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</si>
  <si>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</si>
  <si>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</si>
  <si>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</si>
  <si>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</si>
  <si>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</si>
  <si>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</si>
  <si>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</si>
  <si>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</si>
  <si>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</si>
  <si>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</si>
  <si>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</si>
  <si>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</si>
  <si>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</si>
  <si>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</si>
  <si>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</si>
  <si>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</si>
  <si>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</si>
  <si>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</si>
  <si>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</si>
  <si>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</si>
  <si>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</si>
  <si>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</si>
  <si>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</si>
  <si>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</si>
  <si>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</si>
  <si>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</si>
  <si>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</si>
  <si>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</si>
  <si>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</si>
  <si>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</si>
  <si>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</si>
  <si>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</si>
  <si>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</si>
  <si>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</si>
  <si>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</si>
  <si>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</si>
  <si>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</si>
  <si>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</si>
  <si>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</si>
  <si>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</si>
  <si>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</si>
  <si>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</si>
  <si>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</si>
  <si>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</si>
  <si>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</si>
  <si>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</si>
  <si>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</si>
  <si>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</si>
  <si>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</si>
  <si>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</si>
  <si>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</si>
  <si>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</si>
  <si>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</si>
  <si>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</si>
  <si>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</si>
  <si>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</si>
  <si>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</si>
  <si>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</si>
  <si>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</si>
  <si>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</si>
  <si>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</si>
  <si>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</si>
  <si>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</si>
  <si>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</si>
  <si>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</si>
  <si>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</si>
  <si>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</si>
  <si>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</si>
  <si>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</si>
  <si>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</si>
  <si>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</si>
  <si>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</si>
  <si>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</si>
  <si>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</si>
  <si>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</si>
  <si>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</si>
  <si>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</si>
  <si>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</si>
  <si>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</si>
  <si>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</si>
  <si>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</si>
  <si>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</si>
  <si>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</si>
  <si>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</si>
  <si>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</si>
  <si>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</si>
  <si>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</si>
  <si>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</si>
  <si>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</si>
  <si>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</si>
  <si>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</si>
  <si>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</si>
  <si>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</si>
  <si>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</si>
  <si>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</si>
  <si>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</si>
  <si>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</si>
  <si>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</si>
  <si>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</si>
  <si>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</si>
  <si>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</si>
  <si>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</si>
  <si>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</si>
  <si>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</si>
  <si>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</si>
  <si>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</si>
  <si>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</si>
  <si>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</si>
  <si>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</si>
  <si>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</si>
  <si>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</si>
  <si>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</si>
  <si>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</si>
  <si>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</si>
  <si>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</si>
  <si>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</si>
  <si>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</si>
  <si>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</si>
  <si>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</si>
  <si>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</si>
  <si>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</si>
  <si>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</si>
  <si>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</si>
  <si>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</si>
  <si>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</si>
  <si>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</si>
  <si>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</si>
  <si>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</si>
  <si>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</si>
  <si>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</si>
  <si>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</si>
  <si>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</si>
  <si>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</si>
  <si>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</si>
  <si>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</si>
  <si>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</si>
  <si>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</si>
  <si>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</si>
  <si>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</si>
  <si>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</si>
  <si>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</si>
  <si>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</si>
  <si>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</si>
  <si>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</si>
  <si>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</si>
  <si>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</si>
  <si>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</si>
  <si>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</si>
  <si>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</si>
  <si>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</si>
  <si>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</si>
  <si>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</si>
  <si>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</si>
  <si>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</si>
  <si>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</si>
  <si>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</si>
  <si>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</si>
  <si>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</si>
  <si>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</si>
  <si>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</si>
  <si>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</si>
  <si>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</si>
  <si>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</si>
  <si>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</si>
  <si>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</si>
  <si>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</si>
  <si>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</si>
  <si>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</si>
  <si>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</si>
  <si>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</si>
  <si>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</si>
  <si>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</si>
  <si>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</si>
  <si>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</si>
  <si>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</si>
  <si>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</si>
  <si>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</si>
  <si>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</si>
  <si>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</si>
  <si>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</si>
  <si>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</si>
  <si>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</si>
  <si>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</si>
  <si>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</si>
  <si>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</si>
  <si>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</si>
  <si>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</si>
  <si>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</si>
  <si>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</si>
  <si>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</si>
  <si>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</si>
  <si>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</si>
  <si>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</si>
  <si>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</si>
  <si>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</si>
  <si>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</si>
  <si>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</si>
  <si>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</si>
  <si>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</si>
  <si>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</si>
  <si>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</si>
  <si>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</si>
  <si>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</si>
  <si>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</si>
  <si>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</si>
  <si>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</si>
  <si>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</si>
  <si>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</si>
  <si>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</si>
  <si>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</si>
  <si>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</si>
  <si>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</si>
  <si>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</si>
  <si>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</si>
  <si>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</si>
  <si>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</si>
  <si>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</si>
  <si>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</si>
  <si>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</si>
  <si>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</si>
  <si>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</si>
  <si>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</si>
  <si>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</si>
  <si>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</si>
  <si>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</si>
  <si>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</si>
  <si>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</si>
  <si>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</si>
  <si>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</si>
  <si>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</si>
  <si>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</si>
  <si>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</si>
  <si>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</si>
  <si>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</si>
  <si>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</si>
  <si>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</si>
  <si>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</si>
  <si>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</si>
  <si>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</si>
  <si>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</si>
  <si>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</si>
  <si>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</si>
  <si>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</si>
  <si>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</si>
  <si>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</si>
  <si>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</si>
  <si>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</si>
  <si>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</si>
  <si>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</si>
  <si>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</si>
  <si>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</si>
  <si>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</si>
  <si>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</si>
  <si>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</si>
  <si>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</si>
  <si>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</si>
  <si>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</si>
  <si>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</si>
  <si>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</si>
  <si>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</si>
  <si>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</si>
  <si>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</si>
  <si>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</si>
  <si>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</si>
  <si>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</si>
  <si>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</si>
  <si>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</si>
  <si>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</si>
  <si>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</si>
  <si>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</si>
  <si>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</si>
  <si>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</si>
  <si>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</si>
  <si>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</si>
  <si>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</si>
  <si>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</si>
  <si>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</si>
  <si>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</si>
  <si>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</si>
  <si>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</si>
  <si>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</si>
  <si>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</si>
  <si>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</si>
  <si>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</si>
  <si>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</si>
  <si>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</si>
  <si>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</si>
  <si>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</si>
  <si>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</si>
  <si>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</si>
  <si>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</si>
  <si>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</si>
  <si>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</si>
  <si>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</si>
  <si>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</si>
  <si>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</si>
  <si>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</si>
  <si>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</si>
  <si>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</si>
  <si>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</si>
  <si>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</si>
  <si>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</si>
  <si>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</si>
  <si>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</si>
  <si>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</si>
  <si>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</si>
  <si>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</si>
  <si>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</si>
  <si>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</si>
  <si>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</si>
  <si>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</si>
  <si>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</si>
  <si>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</si>
  <si>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</si>
  <si>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</si>
  <si>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</si>
  <si>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</si>
  <si>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</si>
  <si>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</si>
  <si>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</si>
  <si>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</si>
  <si>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</si>
  <si>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</si>
  <si>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</si>
  <si>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</si>
  <si>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</si>
  <si>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</si>
  <si>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</si>
  <si>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</si>
  <si>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</si>
  <si>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</si>
  <si>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</si>
  <si>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</si>
  <si>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</si>
  <si>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</si>
  <si>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</si>
  <si>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</si>
  <si>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</si>
  <si>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</si>
  <si>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</si>
  <si>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</si>
  <si>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</si>
  <si>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</si>
  <si>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</si>
  <si>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</si>
  <si>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</si>
  <si>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</si>
  <si>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</si>
  <si>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</si>
  <si>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</si>
  <si>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</si>
  <si>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</si>
  <si>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</si>
  <si>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</si>
  <si>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</si>
  <si>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</si>
  <si>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</si>
  <si>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</si>
  <si>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</si>
  <si>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</si>
  <si>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</si>
  <si>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</si>
  <si>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</si>
  <si>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</si>
  <si>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</si>
  <si>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</si>
  <si>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</si>
  <si>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</si>
  <si>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</si>
  <si>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</si>
  <si>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</si>
  <si>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</si>
  <si>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</si>
  <si>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</si>
  <si>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</si>
  <si>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</si>
  <si>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</si>
  <si>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</si>
  <si>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</si>
  <si>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</si>
  <si>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</si>
  <si>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</si>
  <si>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</si>
  <si>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</si>
  <si>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</si>
  <si>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</si>
  <si>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</si>
  <si>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</si>
  <si>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</si>
  <si>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</si>
  <si>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</si>
  <si>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</si>
  <si>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</si>
  <si>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</si>
  <si>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</si>
  <si>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</si>
  <si>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</si>
  <si>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</si>
  <si>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</si>
  <si>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</si>
  <si>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</si>
  <si>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</si>
  <si>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</si>
  <si>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</si>
  <si>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</si>
  <si>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</si>
  <si>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</si>
  <si>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</si>
  <si>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</si>
  <si>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</si>
  <si>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</si>
  <si>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</si>
  <si>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</si>
  <si>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</si>
  <si>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</si>
  <si>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</si>
  <si>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</si>
  <si>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</si>
  <si>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</si>
  <si>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</si>
  <si>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</si>
  <si>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</si>
  <si>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</si>
  <si>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</si>
  <si>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</si>
  <si>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</si>
  <si>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</si>
  <si>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</si>
  <si>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</si>
  <si>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</si>
  <si>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</si>
  <si>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</si>
  <si>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</si>
  <si>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</si>
  <si>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</si>
  <si>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</si>
  <si>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</si>
  <si>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</si>
  <si>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</si>
  <si>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</si>
  <si>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</si>
  <si>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</si>
  <si>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</si>
  <si>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</si>
  <si>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</si>
  <si>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</si>
  <si>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</si>
  <si>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</si>
  <si>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</si>
  <si>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</si>
  <si>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</si>
  <si>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</si>
  <si>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</si>
  <si>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</si>
  <si>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</si>
  <si>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</si>
  <si>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</si>
  <si>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</si>
  <si>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</si>
  <si>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</si>
  <si>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</si>
  <si>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</si>
  <si>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</si>
  <si>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</si>
  <si>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</si>
  <si>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</si>
  <si>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</si>
  <si>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</si>
  <si>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</si>
  <si>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</si>
  <si>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</si>
  <si>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</si>
  <si>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</si>
  <si>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</si>
  <si>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</si>
  <si>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</si>
  <si>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</si>
  <si>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</si>
  <si>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</si>
  <si>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</si>
  <si>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</si>
  <si>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</si>
  <si>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</si>
  <si>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</si>
  <si>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</si>
  <si>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</si>
  <si>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</si>
  <si>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</si>
  <si>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</si>
  <si>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</si>
  <si>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</si>
  <si>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</si>
  <si>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</si>
  <si>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</si>
  <si>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</si>
  <si>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</si>
  <si>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</si>
  <si>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</si>
  <si>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</si>
  <si>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</si>
  <si>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</si>
  <si>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</si>
  <si>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</si>
  <si>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</si>
  <si>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</si>
  <si>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</si>
  <si>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</si>
  <si>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</si>
  <si>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</si>
  <si>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</si>
  <si>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</si>
  <si>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</si>
  <si>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</si>
  <si>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</si>
  <si>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</si>
  <si>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</si>
  <si>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</si>
  <si>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</si>
  <si>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</si>
  <si>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</si>
  <si>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</si>
  <si>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</si>
  <si>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</si>
  <si>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</si>
  <si>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</si>
  <si>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</si>
  <si>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</si>
  <si>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</si>
  <si>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</si>
  <si>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</si>
  <si>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</si>
  <si>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</si>
  <si>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</si>
  <si>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</si>
  <si>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</si>
  <si>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</si>
  <si>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</si>
  <si>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</si>
  <si>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</si>
  <si>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</si>
  <si>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</si>
  <si>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</si>
  <si>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</si>
  <si>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</si>
  <si>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</si>
  <si>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</si>
  <si>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</si>
  <si>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</si>
  <si>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</si>
  <si>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</si>
  <si>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</si>
  <si>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</si>
  <si>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</si>
  <si>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</si>
  <si>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</si>
  <si>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</si>
  <si>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</si>
  <si>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</si>
  <si>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</si>
  <si>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</si>
  <si>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</si>
  <si>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</si>
  <si>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</si>
  <si>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</si>
  <si>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</si>
  <si>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</si>
  <si>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</si>
  <si>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</si>
  <si>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</si>
  <si>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</si>
  <si>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</si>
  <si>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</si>
  <si>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</si>
  <si>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</si>
  <si>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</si>
  <si>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</si>
  <si>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</si>
  <si>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</si>
  <si>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</si>
  <si>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</si>
  <si>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</si>
  <si>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</si>
  <si>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</si>
  <si>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</si>
  <si>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</si>
  <si>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</si>
  <si>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</si>
  <si>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</si>
  <si>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</si>
  <si>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</si>
  <si>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</si>
  <si>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</si>
  <si>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</si>
  <si>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</si>
  <si>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</si>
  <si>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</si>
  <si>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</si>
  <si>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</si>
  <si>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</si>
  <si>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</si>
  <si>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</si>
  <si>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</si>
  <si>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</si>
  <si>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</si>
  <si>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</si>
  <si>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</si>
  <si>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</si>
  <si>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</si>
  <si>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</si>
  <si>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</si>
  <si>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</si>
  <si>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</si>
  <si>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</si>
  <si>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</si>
  <si>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</si>
  <si>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</si>
  <si>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</si>
  <si>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</si>
  <si>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</si>
  <si>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</si>
  <si>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</si>
  <si>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</si>
  <si>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</si>
  <si>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</si>
  <si>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</si>
  <si>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</si>
  <si>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</si>
  <si>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</si>
  <si>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</si>
  <si>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</si>
  <si>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</si>
  <si>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</si>
  <si>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</si>
  <si>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</si>
  <si>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</si>
  <si>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</si>
  <si>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</si>
  <si>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</si>
  <si>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</si>
  <si>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</si>
  <si>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</si>
  <si>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</si>
  <si>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</si>
  <si>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</si>
  <si>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</si>
  <si>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</si>
  <si>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</si>
  <si>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</si>
  <si>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</si>
  <si>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</si>
  <si>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</si>
  <si>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</si>
  <si>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</si>
  <si>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</si>
  <si>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</si>
  <si>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</si>
  <si>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</si>
  <si>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</si>
  <si>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</si>
  <si>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</si>
  <si>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</si>
  <si>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</si>
  <si>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</si>
  <si>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</si>
  <si>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</si>
  <si>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</si>
  <si>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</si>
  <si>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</si>
  <si>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</si>
  <si>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</si>
  <si>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</si>
  <si>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</si>
  <si>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</si>
  <si>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</si>
  <si>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</si>
  <si>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</si>
  <si>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</si>
  <si>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</si>
  <si>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</si>
  <si>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</si>
  <si>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</si>
  <si>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</si>
  <si>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</si>
  <si>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</si>
  <si>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</si>
  <si>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</si>
  <si>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</si>
  <si>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</si>
  <si>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</si>
  <si>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</si>
  <si>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</si>
  <si>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</si>
  <si>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</si>
  <si>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</si>
  <si>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</si>
  <si>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</si>
  <si>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</si>
  <si>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</si>
  <si>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</si>
  <si>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</si>
  <si>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</si>
  <si>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</si>
  <si>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</si>
  <si>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</si>
  <si>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</si>
  <si>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</si>
  <si>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</si>
  <si>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</si>
  <si>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</si>
  <si>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</si>
  <si>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</si>
  <si>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</si>
  <si>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</si>
  <si>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</si>
  <si>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</si>
  <si>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</si>
  <si>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</si>
  <si>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</si>
  <si>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</si>
  <si>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</si>
  <si>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</si>
  <si>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</si>
  <si>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</si>
  <si>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</si>
  <si>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</si>
  <si>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</si>
  <si>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</si>
  <si>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</si>
  <si>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</si>
  <si>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</si>
  <si>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</si>
  <si>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</si>
  <si>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</si>
  <si>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</si>
  <si>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</si>
  <si>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</si>
  <si>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</si>
  <si>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</si>
  <si>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</si>
  <si>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</si>
  <si>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</si>
  <si>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</si>
  <si>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</si>
  <si>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</si>
  <si>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</si>
  <si>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</si>
  <si>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</si>
  <si>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</si>
  <si>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</si>
  <si>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</si>
  <si>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</si>
  <si>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</si>
  <si>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</si>
  <si>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</si>
  <si>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</si>
  <si>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</si>
  <si>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</si>
  <si>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</si>
  <si>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</si>
  <si>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</si>
  <si>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</si>
  <si>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</si>
  <si>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</si>
  <si>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</si>
  <si>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</si>
  <si>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</si>
  <si>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</si>
  <si>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</si>
  <si>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</si>
  <si>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</si>
  <si>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</si>
  <si>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</si>
  <si>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</si>
  <si>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</si>
  <si>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</si>
  <si>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</si>
  <si>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</si>
  <si>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</si>
  <si>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</si>
  <si>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</si>
  <si>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</si>
  <si>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</si>
  <si>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</si>
  <si>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</si>
  <si>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</si>
  <si>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</si>
  <si>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</si>
  <si>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</si>
  <si>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</si>
  <si>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</si>
  <si>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</si>
  <si>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</si>
  <si>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</si>
  <si>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</si>
  <si>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</si>
  <si>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</si>
  <si>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</si>
  <si>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</si>
  <si>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</si>
  <si>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</si>
  <si>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</si>
  <si>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</si>
  <si>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</si>
  <si>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</si>
  <si>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</si>
  <si>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</si>
  <si>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</si>
  <si>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</si>
  <si>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</si>
  <si>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</si>
  <si>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</si>
  <si>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</si>
  <si>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</si>
  <si>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</si>
  <si>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</si>
  <si>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</si>
  <si>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</si>
  <si>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</si>
  <si>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</si>
  <si>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</si>
  <si>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</si>
  <si>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</si>
  <si>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</si>
  <si>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</si>
  <si>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</si>
  <si>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</si>
  <si>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</si>
  <si>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</si>
  <si>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</si>
  <si>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</si>
  <si>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</si>
  <si>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</si>
  <si>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</si>
  <si>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</si>
  <si>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</si>
  <si>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</si>
  <si>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</si>
  <si>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</si>
  <si>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</si>
  <si>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</si>
  <si>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</si>
  <si>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</si>
  <si>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</si>
  <si>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</si>
  <si>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</si>
  <si>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</si>
  <si>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</si>
  <si>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</si>
  <si>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</si>
  <si>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</si>
  <si>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</si>
  <si>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</si>
  <si>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</si>
  <si>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</si>
  <si>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</si>
  <si>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</si>
  <si>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</si>
  <si>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</si>
  <si>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</si>
  <si>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</si>
  <si>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</si>
  <si>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</si>
  <si>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</si>
  <si>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</si>
  <si>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</si>
  <si>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</si>
  <si>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</si>
  <si>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</si>
  <si>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</si>
  <si>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</si>
  <si>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</si>
  <si>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</si>
  <si>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</si>
  <si>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</si>
  <si>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</si>
  <si>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</si>
  <si>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</si>
  <si>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</si>
  <si>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</si>
  <si>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</si>
  <si>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</si>
  <si>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</si>
  <si>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</si>
  <si>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</si>
  <si>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</si>
  <si>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</si>
  <si>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</si>
  <si>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</si>
  <si>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</si>
  <si>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</si>
  <si>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</si>
  <si>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</si>
  <si>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</si>
  <si>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</si>
  <si>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</si>
  <si>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</si>
  <si>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</si>
  <si>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</si>
  <si>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</si>
  <si>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</si>
  <si>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</si>
  <si>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</si>
  <si>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</si>
  <si>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</si>
  <si>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</si>
  <si>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</si>
  <si>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</si>
  <si>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</si>
  <si>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</si>
  <si>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</si>
  <si>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</si>
  <si>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</si>
  <si>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</si>
  <si>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</si>
  <si>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</si>
  <si>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</si>
  <si>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</si>
  <si>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</si>
  <si>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</si>
  <si>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</si>
  <si>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</si>
  <si>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</si>
  <si>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</si>
  <si>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</si>
  <si>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</si>
  <si>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</si>
  <si>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</si>
  <si>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</si>
  <si>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</si>
  <si>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</si>
  <si>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</si>
  <si>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</si>
  <si>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</si>
  <si>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</si>
  <si>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</si>
  <si>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</si>
  <si>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</si>
  <si>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</si>
  <si>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</si>
  <si>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</si>
  <si>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</si>
  <si>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</si>
  <si>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</si>
  <si>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</si>
  <si>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</si>
  <si>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</si>
  <si>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</si>
  <si>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</si>
  <si>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</si>
  <si>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</si>
  <si>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</si>
  <si>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</si>
  <si>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</si>
  <si>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</si>
  <si>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</si>
  <si>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</si>
  <si>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</si>
  <si>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</si>
  <si>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</si>
  <si>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</si>
  <si>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</si>
  <si>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</si>
  <si>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</si>
  <si>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</si>
  <si>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</si>
  <si>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</si>
  <si>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</si>
  <si>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</si>
  <si>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</si>
  <si>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</si>
  <si>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</si>
  <si>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</si>
  <si>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</si>
  <si>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</si>
  <si>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</si>
  <si>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</si>
  <si>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</si>
  <si>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</si>
  <si>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</si>
  <si>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</si>
  <si>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</si>
  <si>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</si>
  <si>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</si>
  <si>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</si>
  <si>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</si>
  <si>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</si>
  <si>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</si>
  <si>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</si>
  <si>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</si>
  <si>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</si>
  <si>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</si>
  <si>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</si>
  <si>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</si>
  <si>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</si>
  <si>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</si>
  <si>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</si>
  <si>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</si>
  <si>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</si>
  <si>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</si>
  <si>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</si>
  <si>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</si>
  <si>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</si>
  <si>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</si>
  <si>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</si>
  <si>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</si>
  <si>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</si>
  <si>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</si>
  <si>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</si>
  <si>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</si>
  <si>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</si>
  <si>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</si>
  <si>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</si>
  <si>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</si>
  <si>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</si>
  <si>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</si>
  <si>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</si>
  <si>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</si>
  <si>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</si>
  <si>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</si>
  <si>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</si>
  <si>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</si>
  <si>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</si>
  <si>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</si>
  <si>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</si>
  <si>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</si>
  <si>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</si>
  <si>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</si>
  <si>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</si>
  <si>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</si>
  <si>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</si>
  <si>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</si>
  <si>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</si>
  <si>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</si>
  <si>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</si>
  <si>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</si>
  <si>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</si>
  <si>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</si>
  <si>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</si>
  <si>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</si>
  <si>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</si>
  <si>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</si>
  <si>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</si>
  <si>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</si>
  <si>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</si>
  <si>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</si>
  <si>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</si>
  <si>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</si>
  <si>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</si>
  <si>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</si>
  <si>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</si>
  <si>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</si>
  <si>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</si>
  <si>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</si>
  <si>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</si>
  <si>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</si>
  <si>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</si>
  <si>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</si>
  <si>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</si>
  <si>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</si>
  <si>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</si>
  <si>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</si>
  <si>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</si>
  <si>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</si>
  <si>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</si>
  <si>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</si>
  <si>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</si>
  <si>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</si>
  <si>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</si>
  <si>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</si>
  <si>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</si>
  <si>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</si>
  <si>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</si>
  <si>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</si>
  <si>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</si>
  <si>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</si>
  <si>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</si>
  <si>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</si>
  <si>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</si>
  <si>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</si>
  <si>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</si>
  <si>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</si>
  <si>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</si>
  <si>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</si>
  <si>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</si>
  <si>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</si>
  <si>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</si>
  <si>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</si>
  <si>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</si>
  <si>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</si>
  <si>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</si>
  <si>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</si>
  <si>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</si>
  <si>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</si>
  <si>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</si>
  <si>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</si>
  <si>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</si>
  <si>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</si>
  <si>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</si>
  <si>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</si>
  <si>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</si>
  <si>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</si>
  <si>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</si>
  <si>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</si>
  <si>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</si>
  <si>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</si>
  <si>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</si>
  <si>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</si>
  <si>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</si>
  <si>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</si>
  <si>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</si>
  <si>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</si>
  <si>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</si>
  <si>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</si>
  <si>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</si>
  <si>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</si>
  <si>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</si>
  <si>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</si>
  <si>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</si>
  <si>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</si>
  <si>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</si>
  <si>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</si>
  <si>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</si>
  <si>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</si>
  <si>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</si>
  <si>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</si>
  <si>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</si>
  <si>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</si>
  <si>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</si>
  <si>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</si>
  <si>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</si>
  <si>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</si>
  <si>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</si>
  <si>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</si>
  <si>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</si>
  <si>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</si>
  <si>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</si>
  <si>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</si>
  <si>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</si>
  <si>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</si>
  <si>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</si>
  <si>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</si>
  <si>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</si>
  <si>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</si>
  <si>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</si>
  <si>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</si>
  <si>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</si>
  <si>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</si>
  <si>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</si>
  <si>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</si>
  <si>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</si>
  <si>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</si>
  <si>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</si>
  <si>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</si>
  <si>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</si>
  <si>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</si>
  <si>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</si>
  <si>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</si>
  <si>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</si>
  <si>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</si>
  <si>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</si>
  <si>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</si>
  <si>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</si>
  <si>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</si>
  <si>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</si>
  <si>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</si>
  <si>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</si>
  <si>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</si>
  <si>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</si>
  <si>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</si>
  <si>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</si>
  <si>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</si>
  <si>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</si>
  <si>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</si>
  <si>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</si>
  <si>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</si>
  <si>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</si>
  <si>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</si>
  <si>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</si>
  <si>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</si>
  <si>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</si>
  <si>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</si>
  <si>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</si>
  <si>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</si>
  <si>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</si>
  <si>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</si>
  <si>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</si>
  <si>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</si>
  <si>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</si>
  <si>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</si>
  <si>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</si>
  <si>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</si>
  <si>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</si>
  <si>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</si>
  <si>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</si>
  <si>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</si>
  <si>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</si>
  <si>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</si>
  <si>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</si>
  <si>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</si>
  <si>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</si>
  <si>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</si>
  <si>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</si>
  <si>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</si>
  <si>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</si>
  <si>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</si>
  <si>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</si>
  <si>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</si>
  <si>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</si>
  <si>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</si>
  <si>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</si>
  <si>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</si>
  <si>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</si>
  <si>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</si>
  <si>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</si>
  <si>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</si>
  <si>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</si>
  <si>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</si>
  <si>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</si>
  <si>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</si>
  <si>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</si>
  <si>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</si>
  <si>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</si>
  <si>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</si>
  <si>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</si>
  <si>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</si>
  <si>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</si>
  <si>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</si>
  <si>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</si>
  <si>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</si>
  <si>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</si>
  <si>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</si>
  <si>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</si>
  <si>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</si>
  <si>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</si>
  <si>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</si>
  <si>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</si>
  <si>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</si>
  <si>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</si>
  <si>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</si>
  <si>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</si>
  <si>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</si>
  <si>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</si>
  <si>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</si>
  <si>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</si>
  <si>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</si>
  <si>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</si>
  <si>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</si>
  <si>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</si>
  <si>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</si>
  <si>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</si>
  <si>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</si>
  <si>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</si>
  <si>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</si>
  <si>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</si>
  <si>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</si>
  <si>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</si>
  <si>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</si>
  <si>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</si>
  <si>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</si>
  <si>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</si>
  <si>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</si>
  <si>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</si>
  <si>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</si>
  <si>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</si>
  <si>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</si>
  <si>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</si>
  <si>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</si>
  <si>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</si>
  <si>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</si>
  <si>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</si>
  <si>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</si>
  <si>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</si>
  <si>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</si>
  <si>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</si>
  <si>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</si>
  <si>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</si>
  <si>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</si>
  <si>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</si>
  <si>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</si>
  <si>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</si>
  <si>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</si>
  <si>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</si>
  <si>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</si>
  <si>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</si>
  <si>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</si>
  <si>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</si>
  <si>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</si>
  <si>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</si>
  <si>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</si>
  <si>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</si>
  <si>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</si>
  <si>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</si>
  <si>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</si>
  <si>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</si>
  <si>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</si>
  <si>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</si>
  <si>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</si>
  <si>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</si>
  <si>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</si>
  <si>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</si>
  <si>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</si>
  <si>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</si>
  <si>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</si>
  <si>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</si>
  <si>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</si>
  <si>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</si>
  <si>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</si>
  <si>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</si>
  <si>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</si>
  <si>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</si>
  <si>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</si>
  <si>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</si>
  <si>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</si>
  <si>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</si>
  <si>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</si>
  <si>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</si>
  <si>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</si>
  <si>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</si>
  <si>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</si>
  <si>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</si>
  <si>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</si>
  <si>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</si>
  <si>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</si>
  <si>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</si>
  <si>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</si>
  <si>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</si>
  <si>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</si>
  <si>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</si>
  <si>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</si>
  <si>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</si>
  <si>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</si>
  <si>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</si>
  <si>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</si>
  <si>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</si>
  <si>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</si>
  <si>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</si>
  <si>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</si>
  <si>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</si>
  <si>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</si>
  <si>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</si>
  <si>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</si>
  <si>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</si>
  <si>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</si>
  <si>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</si>
  <si>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</si>
  <si>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</si>
  <si>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</si>
  <si>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</si>
  <si>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</si>
  <si>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</si>
  <si>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</si>
  <si>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</si>
  <si>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</si>
  <si>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</si>
  <si>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</si>
  <si>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</si>
  <si>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</si>
  <si>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</si>
  <si>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</si>
  <si>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</si>
  <si>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</si>
  <si>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</si>
  <si>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</si>
  <si>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</si>
  <si>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</si>
  <si>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</si>
  <si>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</si>
  <si>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</si>
  <si>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</si>
  <si>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</si>
  <si>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</si>
  <si>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</si>
  <si>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</si>
  <si>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</si>
  <si>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</si>
  <si>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</si>
  <si>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</si>
  <si>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</si>
  <si>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</si>
  <si>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</si>
  <si>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</si>
  <si>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</si>
  <si>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</si>
  <si>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</si>
  <si>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</si>
  <si>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</si>
  <si>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</si>
  <si>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</si>
  <si>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</si>
  <si>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</si>
  <si>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</si>
  <si>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</si>
  <si>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</si>
  <si>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</si>
  <si>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</si>
  <si>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</si>
  <si>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</si>
  <si>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</si>
  <si>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</si>
  <si>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</si>
  <si>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</si>
  <si>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</si>
  <si>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</si>
  <si>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</si>
  <si>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</si>
  <si>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</si>
  <si>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</si>
  <si>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</si>
  <si>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</si>
  <si>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</si>
  <si>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</si>
  <si>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</si>
  <si>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</si>
  <si>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</si>
  <si>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</si>
  <si>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</si>
  <si>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</si>
  <si>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</si>
  <si>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</si>
  <si>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</si>
  <si>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</si>
  <si>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</si>
  <si>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</si>
  <si>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</si>
  <si>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</si>
  <si>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</si>
  <si>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</si>
  <si>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</si>
  <si>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</si>
  <si>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</si>
  <si>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</si>
  <si>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</si>
  <si>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</si>
  <si>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</si>
  <si>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</si>
  <si>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</si>
  <si>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</si>
  <si>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</si>
  <si>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</si>
  <si>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</si>
  <si>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</si>
  <si>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</si>
  <si>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</si>
  <si>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</si>
  <si>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</si>
  <si>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</si>
  <si>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</si>
  <si>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</si>
  <si>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</si>
  <si>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</si>
  <si>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</si>
  <si>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</si>
  <si>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</si>
  <si>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</si>
  <si>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</si>
  <si>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</si>
  <si>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</si>
  <si>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</si>
  <si>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</si>
  <si>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</si>
  <si>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</si>
  <si>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</si>
  <si>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</si>
  <si>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</si>
  <si>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</si>
  <si>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</si>
  <si>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</si>
  <si>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</si>
  <si>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</si>
  <si>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</si>
  <si>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</si>
  <si>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</si>
  <si>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</si>
  <si>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</si>
  <si>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</si>
  <si>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</si>
  <si>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</si>
  <si>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</si>
  <si>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</si>
  <si>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</si>
  <si>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</si>
  <si>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</si>
  <si>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</si>
  <si>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</si>
  <si>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</si>
  <si>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</si>
  <si>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</si>
  <si>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</si>
  <si>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</si>
  <si>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</si>
  <si>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</si>
  <si>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</si>
  <si>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</si>
  <si>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</si>
  <si>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</si>
  <si>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</si>
  <si>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</si>
  <si>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</si>
  <si>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</si>
  <si>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</si>
  <si>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</si>
  <si>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</si>
  <si>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</si>
  <si>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</si>
  <si>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</si>
  <si>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</si>
  <si>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</si>
  <si>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</si>
  <si>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</si>
  <si>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</si>
  <si>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</si>
  <si>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</si>
  <si>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</si>
  <si>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</si>
  <si>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</si>
  <si>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</si>
  <si>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</si>
  <si>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</si>
  <si>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</si>
  <si>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</si>
  <si>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</si>
  <si>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</si>
  <si>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</si>
  <si>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</si>
  <si>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</si>
  <si>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</si>
  <si>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</si>
  <si>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</si>
  <si>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</si>
  <si>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</si>
  <si>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</si>
  <si>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</si>
  <si>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</si>
  <si>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</si>
  <si>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</si>
  <si>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</si>
  <si>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</si>
  <si>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</si>
  <si>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</si>
  <si>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</si>
  <si>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</si>
  <si>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</si>
  <si>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</si>
  <si>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</si>
  <si>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</si>
  <si>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</si>
  <si>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</si>
  <si>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</si>
  <si>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</si>
  <si>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</si>
  <si>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</si>
  <si>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</si>
  <si>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</si>
  <si>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</si>
  <si>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</si>
  <si>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</si>
  <si>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</si>
  <si>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</si>
  <si>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</si>
  <si>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</si>
  <si>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</si>
  <si>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</si>
  <si>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</si>
  <si>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</si>
  <si>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</si>
  <si>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</si>
  <si>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</si>
  <si>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</si>
  <si>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</si>
  <si>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</si>
  <si>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</si>
  <si>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</si>
  <si>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</si>
  <si>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</si>
  <si>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</si>
  <si>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</si>
  <si>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</si>
  <si>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</si>
  <si>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</si>
  <si>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</si>
  <si>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</si>
  <si>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</si>
  <si>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</si>
  <si>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</si>
  <si>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</si>
  <si>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</si>
  <si>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</si>
  <si>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</si>
  <si>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</si>
  <si>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</si>
  <si>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</si>
  <si>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</si>
  <si>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</si>
  <si>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</si>
  <si>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</si>
  <si>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</si>
  <si>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</si>
  <si>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</si>
  <si>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</si>
  <si>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</si>
  <si>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</si>
  <si>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</si>
  <si>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</si>
  <si>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</si>
  <si>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</si>
  <si>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</si>
  <si>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</si>
  <si>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</si>
  <si>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</si>
  <si>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</si>
  <si>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</si>
  <si>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</si>
  <si>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</si>
  <si>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</si>
  <si>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</si>
  <si>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</si>
  <si>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</si>
  <si>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</si>
  <si>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</si>
  <si>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</si>
  <si>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</si>
  <si>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</si>
  <si>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</si>
  <si>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</si>
  <si>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</si>
  <si>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</si>
  <si>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</si>
  <si>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</si>
  <si>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</si>
  <si>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</si>
  <si>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</si>
  <si>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</si>
  <si>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</si>
  <si>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</si>
  <si>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</si>
  <si>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</si>
  <si>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</si>
  <si>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</si>
  <si>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</si>
  <si>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</si>
  <si>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</si>
  <si>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</si>
  <si>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</si>
  <si>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</si>
  <si>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</si>
  <si>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</si>
  <si>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</si>
  <si>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</si>
  <si>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</si>
  <si>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</si>
  <si>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</si>
  <si>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</si>
  <si>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</si>
  <si>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</si>
  <si>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</si>
  <si>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</si>
  <si>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</si>
  <si>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</si>
  <si>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</si>
  <si>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</si>
  <si>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</si>
  <si>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</si>
  <si>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</si>
  <si>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</si>
  <si>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</si>
  <si>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</si>
  <si>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</si>
  <si>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</si>
  <si>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</si>
  <si>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</si>
  <si>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</si>
  <si>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</si>
  <si>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</si>
  <si>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</si>
  <si>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</si>
  <si>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</si>
  <si>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</si>
  <si>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</si>
  <si>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</si>
  <si>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</si>
  <si>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</si>
  <si>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</si>
  <si>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</si>
  <si>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</si>
  <si>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</si>
  <si>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</si>
  <si>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</si>
  <si>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</si>
  <si>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</si>
  <si>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</si>
  <si>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</si>
  <si>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</si>
  <si>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</si>
  <si>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</si>
  <si>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</si>
  <si>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</si>
  <si>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</si>
  <si>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</si>
  <si>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</si>
  <si>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</si>
  <si>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</si>
  <si>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</si>
  <si>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</si>
  <si>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</si>
  <si>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</si>
  <si>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</si>
  <si>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</si>
  <si>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</si>
  <si>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</si>
  <si>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</si>
  <si>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</si>
  <si>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</si>
  <si>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</si>
  <si>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</si>
  <si>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</si>
  <si>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</si>
  <si>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</si>
  <si>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</si>
  <si>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</si>
  <si>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</si>
  <si>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</si>
  <si>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</si>
  <si>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</si>
  <si>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</si>
  <si>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</si>
  <si>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</si>
  <si>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</si>
  <si>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</si>
  <si>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</si>
  <si>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</si>
  <si>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</si>
  <si>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</si>
  <si>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</si>
  <si>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</si>
  <si>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</si>
  <si>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</si>
  <si>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</si>
  <si>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</si>
  <si>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</si>
  <si>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</si>
  <si>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</si>
  <si>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</si>
  <si>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</si>
  <si>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</si>
  <si>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</si>
  <si>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</si>
  <si>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</si>
  <si>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</si>
  <si>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</si>
  <si>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</si>
  <si>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</si>
  <si>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</si>
  <si>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</si>
  <si>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</si>
  <si>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</si>
  <si>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</si>
  <si>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</si>
  <si>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</si>
  <si>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</si>
  <si>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</si>
  <si>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</si>
  <si>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</si>
  <si>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</si>
  <si>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</si>
  <si>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</si>
  <si>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</si>
  <si>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</si>
  <si>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</si>
  <si>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</si>
  <si>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</si>
  <si>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</si>
  <si>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</si>
  <si>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</si>
  <si>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</si>
  <si>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</si>
  <si>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</si>
  <si>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</si>
  <si>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</si>
  <si>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</si>
  <si>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</si>
  <si>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</si>
  <si>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</si>
  <si>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</si>
  <si>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</si>
  <si>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</si>
  <si>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</si>
  <si>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</si>
  <si>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</si>
  <si>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</si>
  <si>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</si>
  <si>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</si>
  <si>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</si>
  <si>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</si>
  <si>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</si>
  <si>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</si>
  <si>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</si>
  <si>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</si>
  <si>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</si>
  <si>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</si>
  <si>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</si>
  <si>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</si>
  <si>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</si>
  <si>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</si>
  <si>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</si>
  <si>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</si>
  <si>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</si>
  <si>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</si>
  <si>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</si>
  <si>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</si>
  <si>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</si>
  <si>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</si>
  <si>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</si>
  <si>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</si>
  <si>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</si>
  <si>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</si>
  <si>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</si>
  <si>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</si>
  <si>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</si>
  <si>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</si>
  <si>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</si>
  <si>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</si>
  <si>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</si>
  <si>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</si>
  <si>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</si>
  <si>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</si>
  <si>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</si>
  <si>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</si>
  <si>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</si>
  <si>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</si>
  <si>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</si>
  <si>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</si>
  <si>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</si>
  <si>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</si>
  <si>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</si>
  <si>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</si>
  <si>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</si>
  <si>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</si>
  <si>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</si>
  <si>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</si>
  <si>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</si>
  <si>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</si>
  <si>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</si>
  <si>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</si>
  <si>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</si>
  <si>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</si>
  <si>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</si>
  <si>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</si>
  <si>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</si>
  <si>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</si>
  <si>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</si>
  <si>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</si>
  <si>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</si>
  <si>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</si>
  <si>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</si>
  <si>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</si>
  <si>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</si>
  <si>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</si>
  <si>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</si>
  <si>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</si>
  <si>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</si>
  <si>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</si>
  <si>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</si>
  <si>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</si>
  <si>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</si>
  <si>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</si>
  <si>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</si>
  <si>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</si>
  <si>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</si>
  <si>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</si>
  <si>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</si>
  <si>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</si>
  <si>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</si>
  <si>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</si>
  <si>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</si>
  <si>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</si>
  <si>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</si>
  <si>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</si>
  <si>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</si>
  <si>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</si>
  <si>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</si>
  <si>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</si>
  <si>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</si>
  <si>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</si>
  <si>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</si>
  <si>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</si>
  <si>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</si>
  <si>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</si>
  <si>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</si>
  <si>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</si>
  <si>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</si>
  <si>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</si>
  <si>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</si>
  <si>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</si>
  <si>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</si>
  <si>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</si>
  <si>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</si>
  <si>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</si>
  <si>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</si>
  <si>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</si>
  <si>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</si>
  <si>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</si>
  <si>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</si>
  <si>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</si>
  <si>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</si>
  <si>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</si>
  <si>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</si>
  <si>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</si>
  <si>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</si>
  <si>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</si>
  <si>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</si>
  <si>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</si>
  <si>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</si>
  <si>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</si>
  <si>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</si>
  <si>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</si>
  <si>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</si>
  <si>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</si>
  <si>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</si>
  <si>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</si>
  <si>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</si>
  <si>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</si>
  <si>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</si>
  <si>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</si>
  <si>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</si>
  <si>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</si>
  <si>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</si>
  <si>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</si>
  <si>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</si>
  <si>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</si>
  <si>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</si>
  <si>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</si>
  <si>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</si>
  <si>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</si>
  <si>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</si>
  <si>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</si>
  <si>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</si>
  <si>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</si>
  <si>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</si>
  <si>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</si>
  <si>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</si>
  <si>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</si>
  <si>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</si>
  <si>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</si>
  <si>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</si>
  <si>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</si>
  <si>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</si>
  <si>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</si>
  <si>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</si>
  <si>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</si>
  <si>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</si>
  <si>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</si>
  <si>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</si>
  <si>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</si>
  <si>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</si>
  <si>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</si>
  <si>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</si>
  <si>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</si>
  <si>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</si>
  <si>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</si>
  <si>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</si>
  <si>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</si>
  <si>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</si>
  <si>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</si>
  <si>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</si>
  <si>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</si>
  <si>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</si>
  <si>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</si>
  <si>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</si>
  <si>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</si>
  <si>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</si>
  <si>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</si>
  <si>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</si>
  <si>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</si>
  <si>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</si>
  <si>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</si>
  <si>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</si>
  <si>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</si>
  <si>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</si>
  <si>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</si>
  <si>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</si>
  <si>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</si>
  <si>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</si>
  <si>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</si>
  <si>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</si>
  <si>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</si>
  <si>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</si>
  <si>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</si>
  <si>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</si>
  <si>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</si>
  <si>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</si>
  <si>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</si>
  <si>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</si>
  <si>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</si>
  <si>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</si>
  <si>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</si>
  <si>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</si>
  <si>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</si>
  <si>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</si>
  <si>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</si>
  <si>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</si>
  <si>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</si>
  <si>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</si>
  <si>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</si>
  <si>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</si>
  <si>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</si>
  <si>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</si>
  <si>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</si>
  <si>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</si>
  <si>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</si>
  <si>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</si>
  <si>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</si>
  <si>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</si>
  <si>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</si>
  <si>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</si>
  <si>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</si>
  <si>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</si>
  <si>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</si>
  <si>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</si>
  <si>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</si>
  <si>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</si>
  <si>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</si>
  <si>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</si>
  <si>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</si>
  <si>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</si>
  <si>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</si>
  <si>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</si>
  <si>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</si>
  <si>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</si>
  <si>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</si>
  <si>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</si>
  <si>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</si>
  <si>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</si>
  <si>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</si>
  <si>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</si>
  <si>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</si>
  <si>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</si>
  <si>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</si>
  <si>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</si>
  <si>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</si>
  <si>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</si>
  <si>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</si>
  <si>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</si>
  <si>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</si>
  <si>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</si>
  <si>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</si>
  <si>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</si>
  <si>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</si>
  <si>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</si>
  <si>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</si>
  <si>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</si>
  <si>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</si>
  <si>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</si>
  <si>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</si>
  <si>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</si>
  <si>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</si>
  <si>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</si>
  <si>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</si>
  <si>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</si>
  <si>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</si>
  <si>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</si>
  <si>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</si>
  <si>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</si>
  <si>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</si>
  <si>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</si>
  <si>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</si>
  <si>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</si>
  <si>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</si>
  <si>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</si>
  <si>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</si>
  <si>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</si>
  <si>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</si>
  <si>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</si>
  <si>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</si>
  <si>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</si>
  <si>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</si>
  <si>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</si>
  <si>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</si>
  <si>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</si>
  <si>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</si>
  <si>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</si>
  <si>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</si>
  <si>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</si>
  <si>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</si>
  <si>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</si>
  <si>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</si>
  <si>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</si>
  <si>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</si>
  <si>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</si>
  <si>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</si>
  <si>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</si>
  <si>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</si>
  <si>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</si>
  <si>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</si>
  <si>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</si>
  <si>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</si>
  <si>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</si>
  <si>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</si>
  <si>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</si>
  <si>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</si>
  <si>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</si>
  <si>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</si>
  <si>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</si>
  <si>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</si>
  <si>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</si>
  <si>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</si>
  <si>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</si>
  <si>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</si>
  <si>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</si>
  <si>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</si>
  <si>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</si>
  <si>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</si>
  <si>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</si>
  <si>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</si>
  <si>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</si>
  <si>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</si>
  <si>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</si>
  <si>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</si>
  <si>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</si>
  <si>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</si>
  <si>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</si>
  <si>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</si>
  <si>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</si>
  <si>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</si>
  <si>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</si>
  <si>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</si>
  <si>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</si>
  <si>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</si>
  <si>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</si>
  <si>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</si>
  <si>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</si>
  <si>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</si>
  <si>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</si>
  <si>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</si>
  <si>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</si>
  <si>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</si>
  <si>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</si>
  <si>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</si>
  <si>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</si>
  <si>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</si>
  <si>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</si>
  <si>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</si>
  <si>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</si>
  <si>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</si>
  <si>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</si>
  <si>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</si>
  <si>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</si>
  <si>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</si>
  <si>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</si>
  <si>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</si>
  <si>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</si>
  <si>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</si>
  <si>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</si>
  <si>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</si>
  <si>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</si>
  <si>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</si>
  <si>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</si>
  <si>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</si>
  <si>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</si>
  <si>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</si>
  <si>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</si>
  <si>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</si>
  <si>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</si>
  <si>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</si>
  <si>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</si>
  <si>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</si>
  <si>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</si>
  <si>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</si>
  <si>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</si>
  <si>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</si>
  <si>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</si>
  <si>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</si>
  <si>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</si>
  <si>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</si>
  <si>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</si>
  <si>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</si>
  <si>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</si>
  <si>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</si>
  <si>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</si>
  <si>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</si>
  <si>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</si>
  <si>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</si>
  <si>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</si>
  <si>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</si>
  <si>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</si>
  <si>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</si>
  <si>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</si>
  <si>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</si>
  <si>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</si>
  <si>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</si>
  <si>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</si>
  <si>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</si>
  <si>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</si>
  <si>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</si>
  <si>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</si>
  <si>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</si>
  <si>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</si>
  <si>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</si>
  <si>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</si>
  <si>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</si>
  <si>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</si>
  <si>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</si>
  <si>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</si>
  <si>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</si>
  <si>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</si>
  <si>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</si>
  <si>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</si>
  <si>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</si>
  <si>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</si>
  <si>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</si>
  <si>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</si>
  <si>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</si>
  <si>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</si>
  <si>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</si>
  <si>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</si>
  <si>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</si>
  <si>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</si>
  <si>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</si>
  <si>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</si>
  <si>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</si>
  <si>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</si>
  <si>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</si>
  <si>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</si>
  <si>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</si>
  <si>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</si>
  <si>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</si>
  <si>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</si>
  <si>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</si>
  <si>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</si>
  <si>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</si>
  <si>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</si>
  <si>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</si>
  <si>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</si>
  <si>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</si>
  <si>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</si>
  <si>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</si>
  <si>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</si>
  <si>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</si>
  <si>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</si>
  <si>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</si>
  <si>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</si>
  <si>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</si>
  <si>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</si>
  <si>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</si>
  <si>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</si>
  <si>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</si>
  <si>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</si>
  <si>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</si>
  <si>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</si>
  <si>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</si>
  <si>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</si>
  <si>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</si>
  <si>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</si>
  <si>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</si>
  <si>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</si>
  <si>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</si>
  <si>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</si>
  <si>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</si>
  <si>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</si>
  <si>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</si>
  <si>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</si>
  <si>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</si>
  <si>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</si>
  <si>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</si>
  <si>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</si>
  <si>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</si>
  <si>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</si>
  <si>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</si>
  <si>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</si>
  <si>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</si>
  <si>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</si>
  <si>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</si>
  <si>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</si>
  <si>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</si>
  <si>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</si>
  <si>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</si>
  <si>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</si>
  <si>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</si>
  <si>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</si>
  <si>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</si>
  <si>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</si>
  <si>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</si>
  <si>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</si>
  <si>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</si>
  <si>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</si>
  <si>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</si>
  <si>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</si>
  <si>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</si>
  <si>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</si>
  <si>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</si>
  <si>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</si>
  <si>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</si>
  <si>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</si>
  <si>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</si>
  <si>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</si>
  <si>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</si>
  <si>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</si>
  <si>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</si>
  <si>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</si>
  <si>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</si>
  <si>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</si>
  <si>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</si>
  <si>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</si>
  <si>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</si>
  <si>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</si>
  <si>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</si>
  <si>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</si>
  <si>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</si>
  <si>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</si>
  <si>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</si>
  <si>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</si>
  <si>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</si>
  <si>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</si>
  <si>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</si>
  <si>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</si>
  <si>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</si>
  <si>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</si>
  <si>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</si>
  <si>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</si>
  <si>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</si>
  <si>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</si>
  <si>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</si>
  <si>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</si>
  <si>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</si>
  <si>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</si>
  <si>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</si>
  <si>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</si>
  <si>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</si>
  <si>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</si>
  <si>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</si>
  <si>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</si>
  <si>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</si>
  <si>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</si>
  <si>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</si>
  <si>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</si>
  <si>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</si>
  <si>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</si>
  <si>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</si>
  <si>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</si>
  <si>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</si>
  <si>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</si>
  <si>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</si>
  <si>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</si>
  <si>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</si>
  <si>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</si>
  <si>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</si>
  <si>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</si>
  <si>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</si>
  <si>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</si>
  <si>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</si>
  <si>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</si>
  <si>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</si>
  <si>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</si>
  <si>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</si>
  <si>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</si>
  <si>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</si>
  <si>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</si>
  <si>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</si>
  <si>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</si>
  <si>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</si>
  <si>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</si>
  <si>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</si>
  <si>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</si>
  <si>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</si>
  <si>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</si>
  <si>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</si>
  <si>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</si>
  <si>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</si>
  <si>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</si>
  <si>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</si>
  <si>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</si>
  <si>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</si>
  <si>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</si>
  <si>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</si>
  <si>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</si>
  <si>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</si>
  <si>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</si>
  <si>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</si>
  <si>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</si>
  <si>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</si>
  <si>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</si>
  <si>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</si>
  <si>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</si>
  <si>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</si>
  <si>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</si>
  <si>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</si>
  <si>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</si>
  <si>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</si>
  <si>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</si>
  <si>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</si>
  <si>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</si>
  <si>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</si>
  <si>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</si>
  <si>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</si>
  <si>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</si>
  <si>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</si>
  <si>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</si>
  <si>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</si>
  <si>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</si>
  <si>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</si>
  <si>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</si>
  <si>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</si>
  <si>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</si>
  <si>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</si>
  <si>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</si>
  <si>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</si>
  <si>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</si>
  <si>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</si>
  <si>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</si>
  <si>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</si>
  <si>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</si>
  <si>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</si>
  <si>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</si>
  <si>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</si>
  <si>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</si>
  <si>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</si>
  <si>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</si>
  <si>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</si>
  <si>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</si>
  <si>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</si>
  <si>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</si>
  <si>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</si>
  <si>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</si>
  <si>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</si>
  <si>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</si>
  <si>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</si>
  <si>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</si>
  <si>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</si>
  <si>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</si>
  <si>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</si>
  <si>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</si>
  <si>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</si>
  <si>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</si>
  <si>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</si>
  <si>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</si>
  <si>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</si>
  <si>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</si>
  <si>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</si>
  <si>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</si>
  <si>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</si>
  <si>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</si>
  <si>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</si>
  <si>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</si>
  <si>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</si>
  <si>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</si>
  <si>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</si>
  <si>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</si>
  <si>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</si>
  <si>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</si>
  <si>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</si>
  <si>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</si>
  <si>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</si>
  <si>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</si>
  <si>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</si>
  <si>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</si>
  <si>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</si>
  <si>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</si>
  <si>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</si>
  <si>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</si>
  <si>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</si>
  <si>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</si>
  <si>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</si>
  <si>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</si>
  <si>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</si>
  <si>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</si>
  <si>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</si>
  <si>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</si>
  <si>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</si>
  <si>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</si>
  <si>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</si>
  <si>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</si>
  <si>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</si>
  <si>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</si>
  <si>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</si>
  <si>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</si>
  <si>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</si>
  <si>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</si>
  <si>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</si>
  <si>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</si>
  <si>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</si>
  <si>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</si>
  <si>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</si>
  <si>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</si>
  <si>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</si>
  <si>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</si>
  <si>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</si>
  <si>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</si>
  <si>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</si>
  <si>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</si>
  <si>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</si>
  <si>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</si>
  <si>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</si>
  <si>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</si>
  <si>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</si>
  <si>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</si>
  <si>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</si>
  <si>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</si>
  <si>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</si>
  <si>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</si>
  <si>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</si>
  <si>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</si>
  <si>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</si>
  <si>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</si>
  <si>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</si>
  <si>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</si>
  <si>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</si>
  <si>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</si>
  <si>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</si>
  <si>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</si>
  <si>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</si>
  <si>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</si>
  <si>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</si>
  <si>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</si>
  <si>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</si>
  <si>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</si>
  <si>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</si>
  <si>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</si>
  <si>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</si>
  <si>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</si>
  <si>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</si>
  <si>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</si>
  <si>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</si>
  <si>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</si>
  <si>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</si>
  <si>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</si>
  <si>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</si>
  <si>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</si>
  <si>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</si>
  <si>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</si>
  <si>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</si>
  <si>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</si>
  <si>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</si>
  <si>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</si>
  <si>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</si>
  <si>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</si>
  <si>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</si>
  <si>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</si>
  <si>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</si>
  <si>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</si>
  <si>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</si>
  <si>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</si>
  <si>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</si>
  <si>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</si>
  <si>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</si>
  <si>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</si>
  <si>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</si>
  <si>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</si>
  <si>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</si>
  <si>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</si>
  <si>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</si>
  <si>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</si>
  <si>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</si>
  <si>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</si>
  <si>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</si>
  <si>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</si>
  <si>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</si>
  <si>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</si>
  <si>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</si>
  <si>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</si>
  <si>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</si>
  <si>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</si>
  <si>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</si>
  <si>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</si>
  <si>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</si>
  <si>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</si>
  <si>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</si>
  <si>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</si>
  <si>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</si>
  <si>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</si>
  <si>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</si>
  <si>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</si>
  <si>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</si>
  <si>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</si>
  <si>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</si>
  <si>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</si>
  <si>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</si>
  <si>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</si>
  <si>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</si>
  <si>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</si>
  <si>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</si>
  <si>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</si>
  <si>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</si>
  <si>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</si>
  <si>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</si>
  <si>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</si>
  <si>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</si>
  <si>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</si>
  <si>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</si>
  <si>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</si>
  <si>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</si>
  <si>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</si>
  <si>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</si>
  <si>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</si>
  <si>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</si>
  <si>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</si>
  <si>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</si>
  <si>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</si>
  <si>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</si>
  <si>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</si>
  <si>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</si>
  <si>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</si>
  <si>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</si>
  <si>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</si>
  <si>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</si>
  <si>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</si>
  <si>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</si>
  <si>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</si>
  <si>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</si>
  <si>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</si>
  <si>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</si>
  <si>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</si>
  <si>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</si>
  <si>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</si>
  <si>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</si>
  <si>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</si>
  <si>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</si>
  <si>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</si>
  <si>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</si>
  <si>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</si>
  <si>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</si>
  <si>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</si>
  <si>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</si>
  <si>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</si>
  <si>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</si>
  <si>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</si>
  <si>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</si>
  <si>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</si>
  <si>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</si>
  <si>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</si>
  <si>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</si>
  <si>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</si>
  <si>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</si>
  <si>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</si>
  <si>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</si>
  <si>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</si>
  <si>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</si>
  <si>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</si>
  <si>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</si>
  <si>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</si>
  <si>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</si>
  <si>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</si>
  <si>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</si>
  <si>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</si>
  <si>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</si>
  <si>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</si>
  <si>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</si>
  <si>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</si>
  <si>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</si>
  <si>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</si>
  <si>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</si>
  <si>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</si>
  <si>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</si>
  <si>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</si>
  <si>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</si>
  <si>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</si>
  <si>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</si>
  <si>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</si>
  <si>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</si>
  <si>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</si>
  <si>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</si>
  <si>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</si>
  <si>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</si>
  <si>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</si>
  <si>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</si>
  <si>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</si>
  <si>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</si>
  <si>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</si>
  <si>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</si>
  <si>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</si>
  <si>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</si>
  <si>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</si>
  <si>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</si>
  <si>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</si>
  <si>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</si>
  <si>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</si>
  <si>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</si>
  <si>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</si>
  <si>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</si>
  <si>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</si>
  <si>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</si>
  <si>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</si>
  <si>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</si>
  <si>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</si>
  <si>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</si>
  <si>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</si>
  <si>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</si>
  <si>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</si>
  <si>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</si>
  <si>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</si>
  <si>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</si>
  <si>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</si>
  <si>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</si>
  <si>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</si>
  <si>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</si>
  <si>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</si>
  <si>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</si>
  <si>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</si>
  <si>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</si>
  <si>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</si>
  <si>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</si>
  <si>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</si>
  <si>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</si>
  <si>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</si>
  <si>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</si>
  <si>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</si>
  <si>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</si>
  <si>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</si>
  <si>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</si>
  <si>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</si>
  <si>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</si>
  <si>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</si>
  <si>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</si>
  <si>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</si>
  <si>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</si>
  <si>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</si>
  <si>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</si>
  <si>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</si>
  <si>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</si>
  <si>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</si>
  <si>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</si>
  <si>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</si>
  <si>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</si>
  <si>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</si>
  <si>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</si>
  <si>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</si>
  <si>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</si>
  <si>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</si>
  <si>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</si>
  <si>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</si>
  <si>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</si>
  <si>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</si>
  <si>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</si>
  <si>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</si>
  <si>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</si>
  <si>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</si>
  <si>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</si>
  <si>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</si>
  <si>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</si>
  <si>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</si>
  <si>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</si>
  <si>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</si>
  <si>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</si>
  <si>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</si>
  <si>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</si>
  <si>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</si>
  <si>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</si>
  <si>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</si>
  <si>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</si>
  <si>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</si>
  <si>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</si>
  <si>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</si>
  <si>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</si>
  <si>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</si>
  <si>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</si>
  <si>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</si>
  <si>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</si>
  <si>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</si>
  <si>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</si>
  <si>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</si>
  <si>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</si>
  <si>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</si>
  <si>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</si>
  <si>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</si>
  <si>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</si>
  <si>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</si>
  <si>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</si>
  <si>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</si>
  <si>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</si>
  <si>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</si>
  <si>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</si>
  <si>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</si>
  <si>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</si>
  <si>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</si>
  <si>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</si>
  <si>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</si>
  <si>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</si>
  <si>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</si>
  <si>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</si>
  <si>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</si>
  <si>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</si>
  <si>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</si>
  <si>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</si>
  <si>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</si>
  <si>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</si>
  <si>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</si>
  <si>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</si>
  <si>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</si>
  <si>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</si>
  <si>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</si>
  <si>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</si>
  <si>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</si>
  <si>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</si>
  <si>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</si>
  <si>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</si>
  <si>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</si>
  <si>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</si>
  <si>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</si>
  <si>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</si>
  <si>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</si>
  <si>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</si>
  <si>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</si>
  <si>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</si>
  <si>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</si>
  <si>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</si>
  <si>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</si>
  <si>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</si>
  <si>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</si>
  <si>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</si>
  <si>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</si>
  <si>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</si>
  <si>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</si>
  <si>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</si>
  <si>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</si>
  <si>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</si>
  <si>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</si>
  <si>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</si>
  <si>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</si>
  <si>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</si>
  <si>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</si>
  <si>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</si>
  <si>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</si>
  <si>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</si>
  <si>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</si>
  <si>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</si>
  <si>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</si>
  <si>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</si>
  <si>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</si>
  <si>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</si>
  <si>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</si>
  <si>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</si>
  <si>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</si>
  <si>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</si>
  <si>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</si>
  <si>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</si>
  <si>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</si>
  <si>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</si>
  <si>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</si>
  <si>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</si>
  <si>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</si>
  <si>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</si>
  <si>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</si>
  <si>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</si>
  <si>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</si>
  <si>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</si>
  <si>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</si>
  <si>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</si>
  <si>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</si>
  <si>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</si>
  <si>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</si>
  <si>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</si>
  <si>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</si>
  <si>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</si>
  <si>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</si>
  <si>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</si>
  <si>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</si>
  <si>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</si>
  <si>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</si>
  <si>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</si>
  <si>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</si>
  <si>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</si>
  <si>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</si>
  <si>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</si>
  <si>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</si>
  <si>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</si>
  <si>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</si>
  <si>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</si>
  <si>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</si>
  <si>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</si>
  <si>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</si>
  <si>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</si>
  <si>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</si>
  <si>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</si>
  <si>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</si>
  <si>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</si>
  <si>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</si>
  <si>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</si>
  <si>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</si>
  <si>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</si>
  <si>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</si>
  <si>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</si>
  <si>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</si>
  <si>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</si>
  <si>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</si>
  <si>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</si>
  <si>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</si>
  <si>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</si>
  <si>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</si>
  <si>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</si>
  <si>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</si>
  <si>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</si>
  <si>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</si>
  <si>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</si>
  <si>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</si>
  <si>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</si>
  <si>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</si>
  <si>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</si>
  <si>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</si>
  <si>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</si>
  <si>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</si>
  <si>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</si>
  <si>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</si>
  <si>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</si>
  <si>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</si>
  <si>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</si>
  <si>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</si>
  <si>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</si>
  <si>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</si>
  <si>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</si>
  <si>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</si>
  <si>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</si>
  <si>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</si>
  <si>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</si>
  <si>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</si>
  <si>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</si>
  <si>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</si>
  <si>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</si>
  <si>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</si>
  <si>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</si>
  <si>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</si>
  <si>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</si>
  <si>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</si>
  <si>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</si>
  <si>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</si>
  <si>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</si>
  <si>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</si>
  <si>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</si>
  <si>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</si>
  <si>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</si>
  <si>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</si>
  <si>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</si>
  <si>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</si>
  <si>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</si>
  <si>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</si>
  <si>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</si>
  <si>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</si>
  <si>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</si>
  <si>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</si>
  <si>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</si>
  <si>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</si>
  <si>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</si>
  <si>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</si>
  <si>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</si>
  <si>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</si>
  <si>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</si>
  <si>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</si>
  <si>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</si>
  <si>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</si>
  <si>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</si>
  <si>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</si>
  <si>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</si>
  <si>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</si>
  <si>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</si>
  <si>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</si>
  <si>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</si>
  <si>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</si>
  <si>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</si>
  <si>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</si>
  <si>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</si>
  <si>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</si>
  <si>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</si>
  <si>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</si>
  <si>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</si>
  <si>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</si>
  <si>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</si>
  <si>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</si>
  <si>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</si>
  <si>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</si>
  <si>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</si>
  <si>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</si>
  <si>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</si>
  <si>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</si>
  <si>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</si>
  <si>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</si>
  <si>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</si>
  <si>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</si>
  <si>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</si>
  <si>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</si>
  <si>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</si>
  <si>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</si>
  <si>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</si>
  <si>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</si>
  <si>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</si>
  <si>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</si>
  <si>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</si>
  <si>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</si>
  <si>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</si>
  <si>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</si>
  <si>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</si>
  <si>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</si>
  <si>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</si>
  <si>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</si>
  <si>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</si>
  <si>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</si>
  <si>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</si>
  <si>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</si>
  <si>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</si>
  <si>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</si>
  <si>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</si>
  <si>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</si>
  <si>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</si>
  <si>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</si>
  <si>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</si>
  <si>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</si>
  <si>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</si>
  <si>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</si>
  <si>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</si>
  <si>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</si>
  <si>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</si>
  <si>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</si>
  <si>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</si>
  <si>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</si>
  <si>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</si>
  <si>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</si>
  <si>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</si>
  <si>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</si>
  <si>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</si>
  <si>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</si>
  <si>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</si>
  <si>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</si>
  <si>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</si>
  <si>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</si>
  <si>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</si>
  <si>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</si>
  <si>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</si>
  <si>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</si>
  <si>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</si>
  <si>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</si>
  <si>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</si>
  <si>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</si>
  <si>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</si>
  <si>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</si>
  <si>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</si>
  <si>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</si>
  <si>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</si>
  <si>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</si>
  <si>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</si>
  <si>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</si>
  <si>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</si>
  <si>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</si>
  <si>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</si>
  <si>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</si>
  <si>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</si>
  <si>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</si>
  <si>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</si>
  <si>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</si>
  <si>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</si>
  <si>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</si>
  <si>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</si>
  <si>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</si>
  <si>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</si>
  <si>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</si>
  <si>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</si>
  <si>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</si>
  <si>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</si>
  <si>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</si>
  <si>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</si>
  <si>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</si>
  <si>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</si>
  <si>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</si>
  <si>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</si>
  <si>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</si>
  <si>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</si>
  <si>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</si>
  <si>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</si>
  <si>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</si>
  <si>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</si>
  <si>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</si>
  <si>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</si>
  <si>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</si>
  <si>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</si>
  <si>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</si>
  <si>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</si>
  <si>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</si>
  <si>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</si>
  <si>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</si>
  <si>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</si>
  <si>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</si>
  <si>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</si>
  <si>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</si>
  <si>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</si>
  <si>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</si>
  <si>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</si>
  <si>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</si>
  <si>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</si>
  <si>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</si>
  <si>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</si>
  <si>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</si>
  <si>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</si>
  <si>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</si>
  <si>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</si>
  <si>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</si>
  <si>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</si>
  <si>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</si>
  <si>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</si>
  <si>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</si>
  <si>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</si>
  <si>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</si>
  <si>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</si>
  <si>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</si>
  <si>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</si>
  <si>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</si>
  <si>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</si>
  <si>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</si>
  <si>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</si>
  <si>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</si>
  <si>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</si>
  <si>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</si>
  <si>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</si>
  <si>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</si>
  <si>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</si>
  <si>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</si>
  <si>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</si>
  <si>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</si>
  <si>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</si>
  <si>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</si>
  <si>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</si>
  <si>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</si>
  <si>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</si>
  <si>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</si>
  <si>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</si>
  <si>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</si>
  <si>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</si>
  <si>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</si>
  <si>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</si>
  <si>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</si>
  <si>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</si>
  <si>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</si>
  <si>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</si>
  <si>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</si>
  <si>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</si>
  <si>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</si>
  <si>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</si>
  <si>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</si>
  <si>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</si>
  <si>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</si>
  <si>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</si>
  <si>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</si>
  <si>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</si>
  <si>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</si>
  <si>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</si>
  <si>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</si>
  <si>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</si>
  <si>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</si>
  <si>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</si>
  <si>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</si>
  <si>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</si>
  <si>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</si>
  <si>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</si>
  <si>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</si>
  <si>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</si>
  <si>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</si>
  <si>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</si>
  <si>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</si>
  <si>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</si>
  <si>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</si>
  <si>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</si>
  <si>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</si>
  <si>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</si>
  <si>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</si>
  <si>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</si>
  <si>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</si>
  <si>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</si>
  <si>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</si>
  <si>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</si>
  <si>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</si>
  <si>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</si>
  <si>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</si>
  <si>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</si>
  <si>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</si>
  <si>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</si>
  <si>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</si>
  <si>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</si>
  <si>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</si>
  <si>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</si>
  <si>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</si>
  <si>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</si>
  <si>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</si>
  <si>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</si>
  <si>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</si>
  <si>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</si>
  <si>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</si>
  <si>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</si>
  <si>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</si>
  <si>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</si>
  <si>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</si>
  <si>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</si>
  <si>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</si>
  <si>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</si>
  <si>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</si>
  <si>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</si>
  <si>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</si>
  <si>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</si>
  <si>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</si>
  <si>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</si>
  <si>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</si>
  <si>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</si>
  <si>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</si>
  <si>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</si>
  <si>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</si>
  <si>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</si>
  <si>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</si>
  <si>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</si>
  <si>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</si>
  <si>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</si>
  <si>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</si>
  <si>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</si>
  <si>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</si>
  <si>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</si>
  <si>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</si>
  <si>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</si>
  <si>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</si>
  <si>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</si>
  <si>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</si>
  <si>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</si>
  <si>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</si>
  <si>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</si>
  <si>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</si>
  <si>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</si>
  <si>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</si>
  <si>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</si>
  <si>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</si>
  <si>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</si>
  <si>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</si>
  <si>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</si>
  <si>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</si>
  <si>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</si>
  <si>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</si>
  <si>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</si>
  <si>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</si>
  <si>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</si>
  <si>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</si>
  <si>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</si>
  <si>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</si>
  <si>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</si>
  <si>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</si>
  <si>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</si>
  <si>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</si>
  <si>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</si>
  <si>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</si>
  <si>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</si>
  <si>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</si>
  <si>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</si>
  <si>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</si>
  <si>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</si>
  <si>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</si>
  <si>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</si>
  <si>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</si>
  <si>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</si>
  <si>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</si>
  <si>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</si>
  <si>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</si>
  <si>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</si>
  <si>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</si>
  <si>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</si>
  <si>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</si>
  <si>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</si>
  <si>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</si>
  <si>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</si>
  <si>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</si>
  <si>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</si>
  <si>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</si>
  <si>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</si>
  <si>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</si>
  <si>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</si>
  <si>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</si>
  <si>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</si>
  <si>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</si>
  <si>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</si>
  <si>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</si>
  <si>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</si>
  <si>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</si>
  <si>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</si>
  <si>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</si>
  <si>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</si>
  <si>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</si>
  <si>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</si>
  <si>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</si>
  <si>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</si>
  <si>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</si>
  <si>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</si>
  <si>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</si>
  <si>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</si>
  <si>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</si>
  <si>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</si>
  <si>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</si>
  <si>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</si>
  <si>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</si>
  <si>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</si>
  <si>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</si>
  <si>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</si>
  <si>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</si>
  <si>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</si>
  <si>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</si>
  <si>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</si>
  <si>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</si>
  <si>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</si>
  <si>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</si>
  <si>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</si>
  <si>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</si>
  <si>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</si>
  <si>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</si>
  <si>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</si>
  <si>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</si>
  <si>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</si>
  <si>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</si>
  <si>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</si>
  <si>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</si>
  <si>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</si>
  <si>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</si>
  <si>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</si>
  <si>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</si>
  <si>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</si>
  <si>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</si>
  <si>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</si>
  <si>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</si>
  <si>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</si>
  <si>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</si>
  <si>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</si>
  <si>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</si>
  <si>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</si>
  <si>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</si>
  <si>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</si>
  <si>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</si>
  <si>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</si>
  <si>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</si>
  <si>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</si>
  <si>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</si>
  <si>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</si>
  <si>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</si>
  <si>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</si>
  <si>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</si>
  <si>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</si>
  <si>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</si>
  <si>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</si>
  <si>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</si>
  <si>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</si>
  <si>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</si>
  <si>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</si>
  <si>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</si>
  <si>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</si>
  <si>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</si>
  <si>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</si>
  <si>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</si>
  <si>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</si>
  <si>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</si>
  <si>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</si>
  <si>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</si>
  <si>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</si>
  <si>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</si>
  <si>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</si>
  <si>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</si>
  <si>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</si>
  <si>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</si>
  <si>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</si>
  <si>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</si>
  <si>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</si>
  <si>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</si>
  <si>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</si>
  <si>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</si>
  <si>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</si>
  <si>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</si>
  <si>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</si>
  <si>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</si>
  <si>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</si>
  <si>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</si>
  <si>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</si>
  <si>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</si>
  <si>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</si>
  <si>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</si>
  <si>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</si>
  <si>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</si>
  <si>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</si>
  <si>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</si>
  <si>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</si>
  <si>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</si>
  <si>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</si>
  <si>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</si>
  <si>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</si>
  <si>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</si>
  <si>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</si>
  <si>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</si>
  <si>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</si>
  <si>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</si>
  <si>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</si>
  <si>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</si>
  <si>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</si>
  <si>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</si>
  <si>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</si>
  <si>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</si>
  <si>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</si>
  <si>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</si>
  <si>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</si>
  <si>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</si>
  <si>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</si>
  <si>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</si>
  <si>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</si>
  <si>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</si>
  <si>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</si>
  <si>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</si>
  <si>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</si>
  <si>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</si>
  <si>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</si>
  <si>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</si>
  <si>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</si>
  <si>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</si>
  <si>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</si>
  <si>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</si>
  <si>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</si>
  <si>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</si>
  <si>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</si>
  <si>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</si>
  <si>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</si>
  <si>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</si>
  <si>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</si>
  <si>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</si>
  <si>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</si>
  <si>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</si>
  <si>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</si>
  <si>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</si>
  <si>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</si>
  <si>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</si>
  <si>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</si>
  <si>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</si>
  <si>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</si>
  <si>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</si>
  <si>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</si>
  <si>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</si>
  <si>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</si>
  <si>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</si>
  <si>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</si>
  <si>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</si>
  <si>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</si>
  <si>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</si>
  <si>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</si>
  <si>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</si>
  <si>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</si>
  <si>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</si>
  <si>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</si>
  <si>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</si>
  <si>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</si>
  <si>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</si>
  <si>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</si>
  <si>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</si>
  <si>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</si>
  <si>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</si>
  <si>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</si>
  <si>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</si>
  <si>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</si>
  <si>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</si>
  <si>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</si>
  <si>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</si>
  <si>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</si>
  <si>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</si>
  <si>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</si>
  <si>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</si>
  <si>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</si>
  <si>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</si>
  <si>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</si>
  <si>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</si>
  <si>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</si>
  <si>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</si>
  <si>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</si>
  <si>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</si>
  <si>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</si>
  <si>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</si>
  <si>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</si>
  <si>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</si>
  <si>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</si>
  <si>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</si>
  <si>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</si>
  <si>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</si>
  <si>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</si>
  <si>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</si>
  <si>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</si>
  <si>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</si>
  <si>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</si>
  <si>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</si>
  <si>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</si>
  <si>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</si>
  <si>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</si>
  <si>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</si>
  <si>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</si>
  <si>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</si>
  <si>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</si>
  <si>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</si>
  <si>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</si>
  <si>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</si>
  <si>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</si>
  <si>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</si>
  <si>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</si>
  <si>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</si>
  <si>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</si>
  <si>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</si>
  <si>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</si>
  <si>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</si>
  <si>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</si>
  <si>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</si>
  <si>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</si>
  <si>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</si>
  <si>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</si>
  <si>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</si>
  <si>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</si>
  <si>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</si>
  <si>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</si>
  <si>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</si>
  <si>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</si>
  <si>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</si>
  <si>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</si>
  <si>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</si>
  <si>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</si>
  <si>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</si>
  <si>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</si>
  <si>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</si>
  <si>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</si>
  <si>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</si>
  <si>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</si>
  <si>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</si>
  <si>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</si>
  <si>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</si>
  <si>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</si>
  <si>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</si>
  <si>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</si>
  <si>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</si>
  <si>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</si>
  <si>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</si>
  <si>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</si>
  <si>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</si>
  <si>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</si>
  <si>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</si>
  <si>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</si>
  <si>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</si>
  <si>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</si>
  <si>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</si>
  <si>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</si>
  <si>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</si>
  <si>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</si>
  <si>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</si>
  <si>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</si>
  <si>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</si>
  <si>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</si>
  <si>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</si>
  <si>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</si>
  <si>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</si>
  <si>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</si>
  <si>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</si>
  <si>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</si>
  <si>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</si>
  <si>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</si>
  <si>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</si>
  <si>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</si>
  <si>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</si>
  <si>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</si>
  <si>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</si>
  <si>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</si>
  <si>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</si>
  <si>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</si>
  <si>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</si>
  <si>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</si>
  <si>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</si>
  <si>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</si>
  <si>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</si>
  <si>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</si>
  <si>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</si>
  <si>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</si>
  <si>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</si>
  <si>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</si>
  <si>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</si>
  <si>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</si>
  <si>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</si>
  <si>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</si>
  <si>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</si>
  <si>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</si>
  <si>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</si>
  <si>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</si>
  <si>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</si>
  <si>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</si>
  <si>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</si>
  <si>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</si>
  <si>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</si>
  <si>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</si>
  <si>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</si>
  <si>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</si>
  <si>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</si>
  <si>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</si>
  <si>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</si>
  <si>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</si>
  <si>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</si>
  <si>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</si>
  <si>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</si>
  <si>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</si>
  <si>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</si>
  <si>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</si>
  <si>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</si>
  <si>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</si>
  <si>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</si>
  <si>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</si>
  <si>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</si>
  <si>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</si>
  <si>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</si>
  <si>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</si>
  <si>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</si>
  <si>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</si>
  <si>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</si>
  <si>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</si>
  <si>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</si>
  <si>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</si>
  <si>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</si>
  <si>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</si>
  <si>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</si>
  <si>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</si>
  <si>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</si>
  <si>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</si>
  <si>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</si>
  <si>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</si>
  <si>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</si>
  <si>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</si>
  <si>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</si>
  <si>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</si>
  <si>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</si>
  <si>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</si>
  <si>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</si>
  <si>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</si>
  <si>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</si>
  <si>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</si>
  <si>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</si>
  <si>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</si>
  <si>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</si>
  <si>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</si>
  <si>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</si>
  <si>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</si>
  <si>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</si>
  <si>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</si>
  <si>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</si>
  <si>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</si>
  <si>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</si>
  <si>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</si>
  <si>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</si>
  <si>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</si>
  <si>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</si>
  <si>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</si>
  <si>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</si>
  <si>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</si>
  <si>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</si>
  <si>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</si>
  <si>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</si>
  <si>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</si>
  <si>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</si>
  <si>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</si>
  <si>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</si>
  <si>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</si>
  <si>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</si>
  <si>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</si>
  <si>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</si>
  <si>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</si>
  <si>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</si>
  <si>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</si>
  <si>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</si>
  <si>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</si>
  <si>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</si>
  <si>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</si>
  <si>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</si>
  <si>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</si>
  <si>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</si>
  <si>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</si>
  <si>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</si>
  <si>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</si>
  <si>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</si>
  <si>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</si>
  <si>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</si>
  <si>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</si>
  <si>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</si>
  <si>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</si>
  <si>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</si>
  <si>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</si>
  <si>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</si>
  <si>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</si>
  <si>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</si>
  <si>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</si>
  <si>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</si>
  <si>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</si>
  <si>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</si>
  <si>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</si>
  <si>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</si>
  <si>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</si>
  <si>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</si>
  <si>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</si>
  <si>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</si>
  <si>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</si>
  <si>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</si>
  <si>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</si>
  <si>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</si>
  <si>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</si>
  <si>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</si>
  <si>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</si>
  <si>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</si>
  <si>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</si>
  <si>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</si>
  <si>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</si>
  <si>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</si>
  <si>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</si>
  <si>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</si>
  <si>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</si>
  <si>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</si>
  <si>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</si>
  <si>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</si>
  <si>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</si>
  <si>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</si>
  <si>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</si>
  <si>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</si>
  <si>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</si>
  <si>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</si>
  <si>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</si>
  <si>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</si>
  <si>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</si>
  <si>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</si>
  <si>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</si>
  <si>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</si>
  <si>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</si>
  <si>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</si>
  <si>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</si>
  <si>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</si>
  <si>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</si>
  <si>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</si>
  <si>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</si>
  <si>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</si>
  <si>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</si>
  <si>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</si>
  <si>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</si>
  <si>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</si>
  <si>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</si>
  <si>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</si>
  <si>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</si>
  <si>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</si>
  <si>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</si>
  <si>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</si>
  <si>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</si>
  <si>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</si>
  <si>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</si>
  <si>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</si>
  <si>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</si>
  <si>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</si>
  <si>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</si>
  <si>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</si>
  <si>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</si>
  <si>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</si>
  <si>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</si>
  <si>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</si>
  <si>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</si>
  <si>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</si>
  <si>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</si>
  <si>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</si>
  <si>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</si>
  <si>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</si>
  <si>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</si>
  <si>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</si>
  <si>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</si>
  <si>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</si>
  <si>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</si>
  <si>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</si>
  <si>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</si>
  <si>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</si>
  <si>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</si>
  <si>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</si>
  <si>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</si>
  <si>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</si>
  <si>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</si>
  <si>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</si>
  <si>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</si>
  <si>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</si>
  <si>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</si>
  <si>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</si>
  <si>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</si>
  <si>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</si>
  <si>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</si>
  <si>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</si>
  <si>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</si>
  <si>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</si>
  <si>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</si>
  <si>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</si>
  <si>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</si>
  <si>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</si>
  <si>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</si>
  <si>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</si>
  <si>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</si>
  <si>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</si>
  <si>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</si>
  <si>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</si>
  <si>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</si>
  <si>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</si>
  <si>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</si>
  <si>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</si>
  <si>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</si>
  <si>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</si>
  <si>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</si>
  <si>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</si>
  <si>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</si>
  <si>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</si>
  <si>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</si>
  <si>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</si>
  <si>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</si>
  <si>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</si>
  <si>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</si>
  <si>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</si>
  <si>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</si>
  <si>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</si>
  <si>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</si>
  <si>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</si>
  <si>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</si>
  <si>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</si>
  <si>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</si>
  <si>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</si>
  <si>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</si>
  <si>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</si>
  <si>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</si>
  <si>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</si>
  <si>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</si>
  <si>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</si>
  <si>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</si>
  <si>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</si>
  <si>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</si>
  <si>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</si>
  <si>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</si>
  <si>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</si>
  <si>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</si>
  <si>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</si>
  <si>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</si>
  <si>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</si>
  <si>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</si>
  <si>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</si>
  <si>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</si>
  <si>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</si>
  <si>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</si>
  <si>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</si>
  <si>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</si>
  <si>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</si>
  <si>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</si>
  <si>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</si>
  <si>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</si>
  <si>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</si>
  <si>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</si>
  <si>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</si>
  <si>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</si>
  <si>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</si>
  <si>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</si>
  <si>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</si>
  <si>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</si>
  <si>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</si>
  <si>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</si>
  <si>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</si>
  <si>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</si>
  <si>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</si>
  <si>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</si>
  <si>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</si>
  <si>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</si>
  <si>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</si>
  <si>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</si>
  <si>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</si>
  <si>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</si>
  <si>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</si>
  <si>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</si>
  <si>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</si>
  <si>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</si>
  <si>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</si>
  <si>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</si>
  <si>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</si>
  <si>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</si>
  <si>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</si>
  <si>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</si>
  <si>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</si>
  <si>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</si>
  <si>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</si>
  <si>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</si>
  <si>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</si>
  <si>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</si>
  <si>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</si>
  <si>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</si>
  <si>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</si>
  <si>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</si>
  <si>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</si>
  <si>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</si>
  <si>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</si>
  <si>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</si>
  <si>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</si>
  <si>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</si>
  <si>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</si>
  <si>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</si>
  <si>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</si>
  <si>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</si>
  <si>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</si>
  <si>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</si>
  <si>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</si>
  <si>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</si>
  <si>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</si>
  <si>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</si>
  <si>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</si>
  <si>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</si>
  <si>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</si>
  <si>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</si>
  <si>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</si>
  <si>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</si>
  <si>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</si>
  <si>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</si>
  <si>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</si>
  <si>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</si>
  <si>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</si>
  <si>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</si>
  <si>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</si>
  <si>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</si>
  <si>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</si>
  <si>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</si>
  <si>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</si>
  <si>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</si>
  <si>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</si>
  <si>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</si>
  <si>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</si>
  <si>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</si>
  <si>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</si>
  <si>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</si>
  <si>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</si>
  <si>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</si>
  <si>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</si>
  <si>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</si>
  <si>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</si>
  <si>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</si>
  <si>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</si>
  <si>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</si>
  <si>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</si>
  <si>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</si>
  <si>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</si>
  <si>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</si>
  <si>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</si>
  <si>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</si>
  <si>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</si>
  <si>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</si>
  <si>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</si>
  <si>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</si>
  <si>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</si>
  <si>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</si>
  <si>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</si>
  <si>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</si>
  <si>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</si>
  <si>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</si>
  <si>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</si>
  <si>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</si>
  <si>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</si>
  <si>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</si>
  <si>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</si>
  <si>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</si>
  <si>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</si>
  <si>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</si>
  <si>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</si>
  <si>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</si>
  <si>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</si>
  <si>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</si>
  <si>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</si>
  <si>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</si>
  <si>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</si>
  <si>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</si>
  <si>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</si>
  <si>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</si>
  <si>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</si>
  <si>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</si>
  <si>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</si>
  <si>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</si>
  <si>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</si>
  <si>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</si>
  <si>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</si>
  <si>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</si>
  <si>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</si>
  <si>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</si>
  <si>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</si>
  <si>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</si>
  <si>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</si>
  <si>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</si>
  <si>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</si>
  <si>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</si>
  <si>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</si>
  <si>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</si>
  <si>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</si>
  <si>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</si>
  <si>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</si>
  <si>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</si>
  <si>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</si>
  <si>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</si>
  <si>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</si>
  <si>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</si>
  <si>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</si>
  <si>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</si>
  <si>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</si>
  <si>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</si>
  <si>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</si>
  <si>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</si>
  <si>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</si>
  <si>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</si>
  <si>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</si>
  <si>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</si>
  <si>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</si>
  <si>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</si>
  <si>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</si>
  <si>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</si>
  <si>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</si>
  <si>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</si>
  <si>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</si>
  <si>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</si>
  <si>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</si>
  <si>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</si>
  <si>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</si>
  <si>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</si>
  <si>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</si>
  <si>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</si>
  <si>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</si>
  <si>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</si>
  <si>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</si>
  <si>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</si>
  <si>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</si>
  <si>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</si>
  <si>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</si>
  <si>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</si>
  <si>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</si>
  <si>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</si>
  <si>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</si>
  <si>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</si>
  <si>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</si>
  <si>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</si>
  <si>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</si>
  <si>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</si>
  <si>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</si>
  <si>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</si>
  <si>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</si>
  <si>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</si>
  <si>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</si>
  <si>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</si>
  <si>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</si>
  <si>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</si>
  <si>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</si>
  <si>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</si>
  <si>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</si>
  <si>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</si>
  <si>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</si>
  <si>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</si>
  <si>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</si>
  <si>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</si>
  <si>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</si>
  <si>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</si>
  <si>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</si>
  <si>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</si>
  <si>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</si>
  <si>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</si>
  <si>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</si>
  <si>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</si>
  <si>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</si>
  <si>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</si>
  <si>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</si>
  <si>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</si>
  <si>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</si>
  <si>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</si>
  <si>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</si>
  <si>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</si>
  <si>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</si>
  <si>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</si>
  <si>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</si>
  <si>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</si>
  <si>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</si>
  <si>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</si>
  <si>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</si>
  <si>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</si>
  <si>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</si>
  <si>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</si>
  <si>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</si>
  <si>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</si>
  <si>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</si>
  <si>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</si>
  <si>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</si>
  <si>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</si>
  <si>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</si>
  <si>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</si>
  <si>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</si>
  <si>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</si>
  <si>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</si>
  <si>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</si>
  <si>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</si>
  <si>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</si>
  <si>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</si>
  <si>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</si>
  <si>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</si>
  <si>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</si>
  <si>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</si>
  <si>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</si>
  <si>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</si>
  <si>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</si>
  <si>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</si>
  <si>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</si>
  <si>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</si>
  <si>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</si>
  <si>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</si>
  <si>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</si>
  <si>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</si>
  <si>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</si>
  <si>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</si>
  <si>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</si>
  <si>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</si>
  <si>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</si>
  <si>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</si>
  <si>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</si>
  <si>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</si>
  <si>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</si>
  <si>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</si>
  <si>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</si>
  <si>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</si>
  <si>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</si>
  <si>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</si>
  <si>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</si>
  <si>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</si>
  <si>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</si>
  <si>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</si>
  <si>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</si>
  <si>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</si>
  <si>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</si>
  <si>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</si>
  <si>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</si>
  <si>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</si>
  <si>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</si>
  <si>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</si>
  <si>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</si>
  <si>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</si>
  <si>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</si>
  <si>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</si>
  <si>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</si>
  <si>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</si>
  <si>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</si>
  <si>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</si>
  <si>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</si>
  <si>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</si>
  <si>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</si>
  <si>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</si>
  <si>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</si>
  <si>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</si>
  <si>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</si>
  <si>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</si>
  <si>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</si>
  <si>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</si>
  <si>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</si>
  <si>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</si>
  <si>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</si>
  <si>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</si>
  <si>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</si>
  <si>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</si>
  <si>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</si>
  <si>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</si>
  <si>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</si>
  <si>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</si>
  <si>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</si>
  <si>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</si>
  <si>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</si>
  <si>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</si>
  <si>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</si>
  <si>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</si>
  <si>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</si>
  <si>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</si>
  <si>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</si>
  <si>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</si>
  <si>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</si>
  <si>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</si>
  <si>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</si>
  <si>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</si>
  <si>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</si>
  <si>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</si>
  <si>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</si>
  <si>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</si>
  <si>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</si>
  <si>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</si>
  <si>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</si>
  <si>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</si>
  <si>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</si>
  <si>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</si>
  <si>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</si>
  <si>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</si>
  <si>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</si>
  <si>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</si>
  <si>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</si>
  <si>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</si>
  <si>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</si>
  <si>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</si>
  <si>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</si>
  <si>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</si>
  <si>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</si>
  <si>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</si>
  <si>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</si>
  <si>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</si>
  <si>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</si>
  <si>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</si>
  <si>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</si>
  <si>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</si>
  <si>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</si>
  <si>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</si>
  <si>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</si>
  <si>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</si>
  <si>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</si>
  <si>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</si>
  <si>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</si>
  <si>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</si>
  <si>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</si>
  <si>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</si>
  <si>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</si>
  <si>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</si>
  <si>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</si>
  <si>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</si>
  <si>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</si>
  <si>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</si>
  <si>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</si>
  <si>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</si>
  <si>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</si>
  <si>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</si>
  <si>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</si>
  <si>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</si>
  <si>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</si>
  <si>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</si>
  <si>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</si>
  <si>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</si>
  <si>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</si>
  <si>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</si>
  <si>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</si>
  <si>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</si>
  <si>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</si>
  <si>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</si>
  <si>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</si>
  <si>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</si>
  <si>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</si>
  <si>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</si>
  <si>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</si>
  <si>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</si>
  <si>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</si>
  <si>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</si>
  <si>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</si>
  <si>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</si>
  <si>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</si>
  <si>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</si>
  <si>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</si>
  <si>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</si>
  <si>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</si>
  <si>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</si>
  <si>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</si>
  <si>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</si>
  <si>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</si>
  <si>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</si>
  <si>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</si>
  <si>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</si>
  <si>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</si>
  <si>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</si>
  <si>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</si>
  <si>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</si>
  <si>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</si>
  <si>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</si>
  <si>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</si>
  <si>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</si>
  <si>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</si>
  <si>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</si>
  <si>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</si>
  <si>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</si>
  <si>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</si>
  <si>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</si>
  <si>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</si>
  <si>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</si>
  <si>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</si>
  <si>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</si>
  <si>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</si>
  <si>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</si>
  <si>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</si>
  <si>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</si>
  <si>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</si>
  <si>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</si>
  <si>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</si>
  <si>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</si>
  <si>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</si>
  <si>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</si>
  <si>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</si>
  <si>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</si>
  <si>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</si>
  <si>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</si>
  <si>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</si>
  <si>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</si>
  <si>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</si>
  <si>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</si>
  <si>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</si>
  <si>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</si>
  <si>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</si>
  <si>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</si>
  <si>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</si>
  <si>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</si>
  <si>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</si>
  <si>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</si>
  <si>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</si>
  <si>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</si>
  <si>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</si>
  <si>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</si>
  <si>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</si>
  <si>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</si>
  <si>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</si>
  <si>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</si>
  <si>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</si>
  <si>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</si>
  <si>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</si>
  <si>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</si>
  <si>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</si>
  <si>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</si>
  <si>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</si>
  <si>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</si>
  <si>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</si>
  <si>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</si>
  <si>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</si>
  <si>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</si>
  <si>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</si>
  <si>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</si>
  <si>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</si>
  <si>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</si>
  <si>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</si>
  <si>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</si>
  <si>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</si>
  <si>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</si>
  <si>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</si>
  <si>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</si>
  <si>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</si>
  <si>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</si>
  <si>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</si>
  <si>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</si>
  <si>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</si>
  <si>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</si>
  <si>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</si>
  <si>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</si>
  <si>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</si>
  <si>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</si>
  <si>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</si>
  <si>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</si>
  <si>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</si>
  <si>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</si>
  <si>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</si>
  <si>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</si>
  <si>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</si>
  <si>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</si>
  <si>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</si>
  <si>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</si>
  <si>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</si>
  <si>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</si>
  <si>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</si>
  <si>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</si>
  <si>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</si>
  <si>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</si>
  <si>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</si>
  <si>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</si>
  <si>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</si>
  <si>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</si>
  <si>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</si>
  <si>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</si>
  <si>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</si>
  <si>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</si>
  <si>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</si>
  <si>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</si>
  <si>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</si>
  <si>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</si>
  <si>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</si>
  <si>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</si>
  <si>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</si>
  <si>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</si>
  <si>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</si>
  <si>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</si>
  <si>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</si>
  <si>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</si>
  <si>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</si>
  <si>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</si>
  <si>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</si>
  <si>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</si>
  <si>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</si>
  <si>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</si>
  <si>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</si>
  <si>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</si>
  <si>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</si>
  <si>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</si>
  <si>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</si>
  <si>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</si>
  <si>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</si>
  <si>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</si>
  <si>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</si>
  <si>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</si>
  <si>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</si>
  <si>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</si>
  <si>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</si>
  <si>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</si>
  <si>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</si>
  <si>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</si>
  <si>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</si>
  <si>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</si>
  <si>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</si>
  <si>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</si>
  <si>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</si>
  <si>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</si>
  <si>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</si>
  <si>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</si>
  <si>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</si>
  <si>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</si>
  <si>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</si>
  <si>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</si>
  <si>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</si>
  <si>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</si>
  <si>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</si>
  <si>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</si>
  <si>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</si>
  <si>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</si>
  <si>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</si>
  <si>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</si>
  <si>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</si>
  <si>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</si>
  <si>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</si>
  <si>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</si>
  <si>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</si>
  <si>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</si>
  <si>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</si>
  <si>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</si>
  <si>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</si>
  <si>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</si>
  <si>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</si>
  <si>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</si>
  <si>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</si>
  <si>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</si>
  <si>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</si>
  <si>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</si>
  <si>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</si>
  <si>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</si>
  <si>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</si>
  <si>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</si>
  <si>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</si>
  <si>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</si>
  <si>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</si>
  <si>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</si>
  <si>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</si>
  <si>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</si>
  <si>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</si>
  <si>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</si>
  <si>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</si>
  <si>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</si>
  <si>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</si>
  <si>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</si>
  <si>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</si>
  <si>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</si>
  <si>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</si>
  <si>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</si>
  <si>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</si>
  <si>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</si>
  <si>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</si>
  <si>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</si>
  <si>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</si>
  <si>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</si>
  <si>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</si>
  <si>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</si>
  <si>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</si>
  <si>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</si>
  <si>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</si>
  <si>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</si>
  <si>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</si>
  <si>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</si>
  <si>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</si>
  <si>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</si>
  <si>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</si>
  <si>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</si>
  <si>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</si>
  <si>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</si>
  <si>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</si>
  <si>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</si>
  <si>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</si>
  <si>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</si>
  <si>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</si>
  <si>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</si>
  <si>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</si>
  <si>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</si>
  <si>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</si>
  <si>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</si>
  <si>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</si>
  <si>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</si>
  <si>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</si>
  <si>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</si>
  <si>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</si>
  <si>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</si>
  <si>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</si>
  <si>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</si>
  <si>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</si>
  <si>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</si>
  <si>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</si>
  <si>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</si>
  <si>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</si>
  <si>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</si>
  <si>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</si>
  <si>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</si>
  <si>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</si>
  <si>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</si>
  <si>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</si>
  <si>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</si>
  <si>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</si>
  <si>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</si>
  <si>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</si>
  <si>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</si>
  <si>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</si>
  <si>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</si>
  <si>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</si>
  <si>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</si>
  <si>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</si>
  <si>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</si>
  <si>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</si>
  <si>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</si>
  <si>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</si>
  <si>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</si>
  <si>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</si>
  <si>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</si>
  <si>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</si>
  <si>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</si>
  <si>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</si>
  <si>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</si>
  <si>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</si>
  <si>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</si>
  <si>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</si>
  <si>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</si>
  <si>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</si>
  <si>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</si>
  <si>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</si>
  <si>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</si>
  <si>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</si>
  <si>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</si>
  <si>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</si>
  <si>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</si>
  <si>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</si>
  <si>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</si>
  <si>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</si>
  <si>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</si>
  <si>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</si>
  <si>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</si>
  <si>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</si>
  <si>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</si>
  <si>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</si>
  <si>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</si>
  <si>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</si>
  <si>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</si>
  <si>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</si>
  <si>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</si>
  <si>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</si>
  <si>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</si>
  <si>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</si>
  <si>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</si>
  <si>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</si>
  <si>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</si>
  <si>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</si>
  <si>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</si>
  <si>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</si>
  <si>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</si>
  <si>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</si>
  <si>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</si>
  <si>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</si>
  <si>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</si>
  <si>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</si>
  <si>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</si>
  <si>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</si>
  <si>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</si>
  <si>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</si>
  <si>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</si>
  <si>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</si>
  <si>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</si>
  <si>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</si>
  <si>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</si>
  <si>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</si>
  <si>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</si>
  <si>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</si>
  <si>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</si>
  <si>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</si>
  <si>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</si>
  <si>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</si>
  <si>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</si>
  <si>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</si>
  <si>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</si>
  <si>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</si>
  <si>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</si>
  <si>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</si>
  <si>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</si>
  <si>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</si>
  <si>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</si>
  <si>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</si>
  <si>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</si>
  <si>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</si>
  <si>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</si>
  <si>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</si>
  <si>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</si>
  <si>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</si>
  <si>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</si>
  <si>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</si>
  <si>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</si>
  <si>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</si>
  <si>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</si>
  <si>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</si>
  <si>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</si>
  <si>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</si>
  <si>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</si>
  <si>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</si>
  <si>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</si>
  <si>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</si>
  <si>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</si>
  <si>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</si>
  <si>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</si>
  <si>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</si>
  <si>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</si>
  <si>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</si>
  <si>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</si>
  <si>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</si>
  <si>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</si>
  <si>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</si>
  <si>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</si>
  <si>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</si>
  <si>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</si>
  <si>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</si>
  <si>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</si>
  <si>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</si>
  <si>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</si>
  <si>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</si>
  <si>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</si>
  <si>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</si>
  <si>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</si>
  <si>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</si>
  <si>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</si>
  <si>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</si>
  <si>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</si>
  <si>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</si>
  <si>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</si>
  <si>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</si>
  <si>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</si>
  <si>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</si>
  <si>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</si>
  <si>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</si>
  <si>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</si>
  <si>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</si>
  <si>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</si>
  <si>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</si>
  <si>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</si>
  <si>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</si>
  <si>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</si>
  <si>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</si>
  <si>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</si>
  <si>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</si>
  <si>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</si>
  <si>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</si>
  <si>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</si>
  <si>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</si>
  <si>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</si>
  <si>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</si>
  <si>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</si>
  <si>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</si>
  <si>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</si>
  <si>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</si>
  <si>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</si>
  <si>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</si>
  <si>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</si>
  <si>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</si>
  <si>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</si>
  <si>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</si>
  <si>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</si>
  <si>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</si>
  <si>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</si>
  <si>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</si>
  <si>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</si>
  <si>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</si>
  <si>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</si>
  <si>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</si>
  <si>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</si>
  <si>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</si>
  <si>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</si>
  <si>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</si>
  <si>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</si>
  <si>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</si>
  <si>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</si>
  <si>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</si>
  <si>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</si>
  <si>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</si>
  <si>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</si>
  <si>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</si>
  <si>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</si>
  <si>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</si>
  <si>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</si>
  <si>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</si>
  <si>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</si>
  <si>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</si>
  <si>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</si>
  <si>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</si>
  <si>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</si>
  <si>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</si>
  <si>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</si>
  <si>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</si>
  <si>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</si>
  <si>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</si>
  <si>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</si>
  <si>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</si>
  <si>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</si>
  <si>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</si>
  <si>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</si>
  <si>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</si>
  <si>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</si>
  <si>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</si>
  <si>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</si>
  <si>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</si>
  <si>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</si>
  <si>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</si>
  <si>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</si>
  <si>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</si>
  <si>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</si>
  <si>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</si>
  <si>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</si>
  <si>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</si>
  <si>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</si>
  <si>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</si>
  <si>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</si>
  <si>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</si>
  <si>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</si>
  <si>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</si>
  <si>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</si>
  <si>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</si>
  <si>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</si>
  <si>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</si>
  <si>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</si>
  <si>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</si>
  <si>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</si>
  <si>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</si>
  <si>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</si>
  <si>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</si>
  <si>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</si>
  <si>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</si>
  <si>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</si>
  <si>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</si>
  <si>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</si>
  <si>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</si>
  <si>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</si>
  <si>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</si>
  <si>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</si>
  <si>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</si>
  <si>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</si>
  <si>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</si>
  <si>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</si>
  <si>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</si>
  <si>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</si>
  <si>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</si>
  <si>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</si>
  <si>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</si>
  <si>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</si>
  <si>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</si>
  <si>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</si>
  <si>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</si>
  <si>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</si>
  <si>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</si>
  <si>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</si>
  <si>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</si>
  <si>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</si>
  <si>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</si>
  <si>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</si>
  <si>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</si>
  <si>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</si>
  <si>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</si>
  <si>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</si>
  <si>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</si>
  <si>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</si>
  <si>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</si>
  <si>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</si>
  <si>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</si>
  <si>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</si>
  <si>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</si>
  <si>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</si>
  <si>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</si>
  <si>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</si>
  <si>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</si>
  <si>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</si>
  <si>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</si>
  <si>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</si>
  <si>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</si>
  <si>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</si>
  <si>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</si>
  <si>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</si>
  <si>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</si>
  <si>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</si>
  <si>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</si>
  <si>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</si>
  <si>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</si>
  <si>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</si>
  <si>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</si>
  <si>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</si>
  <si>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</si>
  <si>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</si>
  <si>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</si>
  <si>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</si>
  <si>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</si>
  <si>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</si>
  <si>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</si>
  <si>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</si>
  <si>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</si>
  <si>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</si>
  <si>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</si>
  <si>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</si>
  <si>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</si>
  <si>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</si>
  <si>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</si>
  <si>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</si>
  <si>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</si>
  <si>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</si>
  <si>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</si>
  <si>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</si>
  <si>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</si>
  <si>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</si>
  <si>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</si>
  <si>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</si>
  <si>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</si>
  <si>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</si>
  <si>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</si>
  <si>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</si>
  <si>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</si>
  <si>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</si>
  <si>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</si>
  <si>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</si>
  <si>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</si>
  <si>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</si>
  <si>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</si>
  <si>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</si>
  <si>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</si>
  <si>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</si>
  <si>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</si>
  <si>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</si>
  <si>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</si>
  <si>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</si>
  <si>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</si>
  <si>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</si>
  <si>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</si>
  <si>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</si>
  <si>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</si>
  <si>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</si>
  <si>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</si>
  <si>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</si>
  <si>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</si>
  <si>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</si>
  <si>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</si>
  <si>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</si>
  <si>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</si>
  <si>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</si>
  <si>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</si>
  <si>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</si>
  <si>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</si>
  <si>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</si>
  <si>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</si>
  <si>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</si>
  <si>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</si>
  <si>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</si>
  <si>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</si>
  <si>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</si>
  <si>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</si>
  <si>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</si>
  <si>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</si>
  <si>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</si>
  <si>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</si>
  <si>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</si>
  <si>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</si>
  <si>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</si>
  <si>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</si>
  <si>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</si>
  <si>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</si>
  <si>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</si>
  <si>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</si>
  <si>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</si>
  <si>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</si>
  <si>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</si>
  <si>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</si>
  <si>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</si>
  <si>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</si>
  <si>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</si>
  <si>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</si>
  <si>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</si>
  <si>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</si>
  <si>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</si>
  <si>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</si>
  <si>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</si>
  <si>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</si>
  <si>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</si>
  <si>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</si>
  <si>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</si>
  <si>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</si>
  <si>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</si>
  <si>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</si>
  <si>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</si>
  <si>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</si>
  <si>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</si>
  <si>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</si>
  <si>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</si>
  <si>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</si>
  <si>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</si>
  <si>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</si>
  <si>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</si>
  <si>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</si>
  <si>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</si>
  <si>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</si>
  <si>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</si>
  <si>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</si>
  <si>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</si>
  <si>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</si>
  <si>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</si>
  <si>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</si>
  <si>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</si>
  <si>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</si>
  <si>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</si>
  <si>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</si>
  <si>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</si>
  <si>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</si>
  <si>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</si>
  <si>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</si>
  <si>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</si>
  <si>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</si>
  <si>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</si>
  <si>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</si>
  <si>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</si>
  <si>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</si>
  <si>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</si>
  <si>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</si>
  <si>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</si>
  <si>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</si>
  <si>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</si>
  <si>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</si>
  <si>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</si>
  <si>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</si>
  <si>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</si>
  <si>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</si>
  <si>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</si>
  <si>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</si>
  <si>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</si>
  <si>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</si>
  <si>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</si>
  <si>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</si>
  <si>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</si>
  <si>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</si>
  <si>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</si>
  <si>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</si>
  <si>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</si>
  <si>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</si>
  <si>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</si>
  <si>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</si>
  <si>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</si>
  <si>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</si>
  <si>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</si>
  <si>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</si>
  <si>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</si>
  <si>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</si>
  <si>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</si>
  <si>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</si>
  <si>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</si>
  <si>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</si>
  <si>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</si>
  <si>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</si>
  <si>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</si>
  <si>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</si>
  <si>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</si>
  <si>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</si>
  <si>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</si>
  <si>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</si>
  <si>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</si>
  <si>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</si>
  <si>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</si>
  <si>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</si>
  <si>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</si>
  <si>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</si>
  <si>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</si>
  <si>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</si>
  <si>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</si>
  <si>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</si>
  <si>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</si>
  <si>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</si>
  <si>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</si>
  <si>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</si>
  <si>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</si>
  <si>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</si>
  <si>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</si>
  <si>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</si>
  <si>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</si>
  <si>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</si>
  <si>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</si>
  <si>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</si>
  <si>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</si>
  <si>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</si>
  <si>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</si>
  <si>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</si>
  <si>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</si>
  <si>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</si>
  <si>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</si>
  <si>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</si>
  <si>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</si>
  <si>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</si>
  <si>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</si>
  <si>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</si>
  <si>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</si>
  <si>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</si>
  <si>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</si>
  <si>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</si>
  <si>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</si>
  <si>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</si>
  <si>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</si>
  <si>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</si>
  <si>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</si>
  <si>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</si>
  <si>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</si>
  <si>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</si>
  <si>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</si>
  <si>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</si>
  <si>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</si>
  <si>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</si>
  <si>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</si>
  <si>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</si>
  <si>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</si>
  <si>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</si>
  <si>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</si>
  <si>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</si>
  <si>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</si>
  <si>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</si>
  <si>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</si>
  <si>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</si>
  <si>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</si>
  <si>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</si>
  <si>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</si>
  <si>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</si>
  <si>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</si>
  <si>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</si>
  <si>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</si>
  <si>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</si>
  <si>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</si>
  <si>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</si>
  <si>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</si>
  <si>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</si>
  <si>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</si>
  <si>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</si>
  <si>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</si>
  <si>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</si>
  <si>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</si>
  <si>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</si>
  <si>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</si>
  <si>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</si>
  <si>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</si>
  <si>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</si>
  <si>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</si>
  <si>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</si>
  <si>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</si>
  <si>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</si>
  <si>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</si>
  <si>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</si>
  <si>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</si>
  <si>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</si>
  <si>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</si>
  <si>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</si>
  <si>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</si>
  <si>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</si>
  <si>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</si>
  <si>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</si>
  <si>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</si>
  <si>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</si>
  <si>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</si>
  <si>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</si>
  <si>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</si>
  <si>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</si>
  <si>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</si>
  <si>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</si>
  <si>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</si>
  <si>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</si>
  <si>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</si>
  <si>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</si>
  <si>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</si>
  <si>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</si>
  <si>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</si>
  <si>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</si>
  <si>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</si>
  <si>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</si>
  <si>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</si>
  <si>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</si>
  <si>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</si>
  <si>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</si>
  <si>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</si>
  <si>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</si>
  <si>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</si>
  <si>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</si>
  <si>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</si>
  <si>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</si>
  <si>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</si>
  <si>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</si>
  <si>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</si>
  <si>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</si>
  <si>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</si>
  <si>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</si>
  <si>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</si>
  <si>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</si>
  <si>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</si>
  <si>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</si>
  <si>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</si>
  <si>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</si>
  <si>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</si>
  <si>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</si>
  <si>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</si>
  <si>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</si>
  <si>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</si>
  <si>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</si>
  <si>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</si>
  <si>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</si>
  <si>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</si>
  <si>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</si>
  <si>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</si>
  <si>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</si>
  <si>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</si>
  <si>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</si>
  <si>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</si>
  <si>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</si>
  <si>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</si>
  <si>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</si>
  <si>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</si>
  <si>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</si>
  <si>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</si>
  <si>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</si>
  <si>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</si>
  <si>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</si>
  <si>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</si>
  <si>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</si>
  <si>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</si>
  <si>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</si>
  <si>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</si>
  <si>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</si>
  <si>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</si>
  <si>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</si>
  <si>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</si>
  <si>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</si>
  <si>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</si>
  <si>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</si>
  <si>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</si>
  <si>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</si>
  <si>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</si>
  <si>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</si>
  <si>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</si>
  <si>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</si>
  <si>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</si>
  <si>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</si>
  <si>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</si>
  <si>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</si>
  <si>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</si>
  <si>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</si>
  <si>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</si>
  <si>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</si>
  <si>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</si>
  <si>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</si>
  <si>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</si>
  <si>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</si>
  <si>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</si>
  <si>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</si>
  <si>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</si>
  <si>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</si>
  <si>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</si>
  <si>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</si>
  <si>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</si>
  <si>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</si>
  <si>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</si>
  <si>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</si>
  <si>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</si>
  <si>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</si>
  <si>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</si>
  <si>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</si>
  <si>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</si>
  <si>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</si>
  <si>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</si>
  <si>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</si>
  <si>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</si>
  <si>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</si>
  <si>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</si>
  <si>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</si>
  <si>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</si>
  <si>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</si>
  <si>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</si>
  <si>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</si>
  <si>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</si>
  <si>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</si>
  <si>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</si>
  <si>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</si>
  <si>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</si>
  <si>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</si>
  <si>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</si>
  <si>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</si>
  <si>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</si>
  <si>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</si>
  <si>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</si>
  <si>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</si>
  <si>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</si>
  <si>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</si>
  <si>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</si>
  <si>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</si>
  <si>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</si>
  <si>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</si>
  <si>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</si>
  <si>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</si>
  <si>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</si>
  <si>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</si>
  <si>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</si>
  <si>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</si>
  <si>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</si>
  <si>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</si>
  <si>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</si>
  <si>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</si>
  <si>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</si>
  <si>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</si>
  <si>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</si>
  <si>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</si>
  <si>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</si>
  <si>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</si>
  <si>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</si>
  <si>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</si>
  <si>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</si>
  <si>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</si>
  <si>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</si>
  <si>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</si>
  <si>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</si>
  <si>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</si>
  <si>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</si>
  <si>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</si>
  <si>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</si>
  <si>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</si>
  <si>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</si>
  <si>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</si>
  <si>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</si>
  <si>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</si>
  <si>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</si>
  <si>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</si>
  <si>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</si>
  <si>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</si>
  <si>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</si>
  <si>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</si>
  <si>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</si>
  <si>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</si>
  <si>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</si>
  <si>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</si>
  <si>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</si>
  <si>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</si>
  <si>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</si>
  <si>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</si>
  <si>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</si>
  <si>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</si>
  <si>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</si>
  <si>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</si>
  <si>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</si>
  <si>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</si>
  <si>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</si>
  <si>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</si>
  <si>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</si>
  <si>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</si>
  <si>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</si>
  <si>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</si>
  <si>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</si>
  <si>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</si>
  <si>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</si>
  <si>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</si>
  <si>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</si>
  <si>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</si>
  <si>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</si>
  <si>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</si>
  <si>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</si>
  <si>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</si>
  <si>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</si>
  <si>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</si>
  <si>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</si>
  <si>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</si>
  <si>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</si>
  <si>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</si>
  <si>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</si>
  <si>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</si>
  <si>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</si>
  <si>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</si>
  <si>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</si>
  <si>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</si>
  <si>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</si>
  <si>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</si>
  <si>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</si>
  <si>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</si>
  <si>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</si>
  <si>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</si>
  <si>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</si>
  <si>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</si>
  <si>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</si>
  <si>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</si>
  <si>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</si>
  <si>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</si>
  <si>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</si>
  <si>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</si>
  <si>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</si>
  <si>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</si>
  <si>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</si>
  <si>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</si>
  <si>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</si>
  <si>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</si>
  <si>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</si>
  <si>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</si>
  <si>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</si>
  <si>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</si>
  <si>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</si>
  <si>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</si>
  <si>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</si>
  <si>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</si>
  <si>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</si>
  <si>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</si>
  <si>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</si>
  <si>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</si>
  <si>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</si>
  <si>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</si>
  <si>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</si>
  <si>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</si>
  <si>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</si>
  <si>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</si>
  <si>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</si>
  <si>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</si>
  <si>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</si>
  <si>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</si>
  <si>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</si>
  <si>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</si>
  <si>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</si>
  <si>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</si>
  <si>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</si>
  <si>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</si>
  <si>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</si>
  <si>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</si>
  <si>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</si>
  <si>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</si>
  <si>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</si>
  <si>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</si>
  <si>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</si>
  <si>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</si>
  <si>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</si>
  <si>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</si>
  <si>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</si>
  <si>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</si>
  <si>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</si>
  <si>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</si>
  <si>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</si>
  <si>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</si>
  <si>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</si>
  <si>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</si>
  <si>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</si>
  <si>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</si>
  <si>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</si>
  <si>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</si>
  <si>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</si>
  <si>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</si>
  <si>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</si>
  <si>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</si>
  <si>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</si>
  <si>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</si>
  <si>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</si>
  <si>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</si>
  <si>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</si>
  <si>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</si>
  <si>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</si>
  <si>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</si>
  <si>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</si>
  <si>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</si>
  <si>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</si>
  <si>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</si>
  <si>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</si>
  <si>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</si>
  <si>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</si>
  <si>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</si>
  <si>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</si>
  <si>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</si>
  <si>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</si>
  <si>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</si>
  <si>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</si>
  <si>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</si>
  <si>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</si>
  <si>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</si>
  <si>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</si>
  <si>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</si>
  <si>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</si>
  <si>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</si>
  <si>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</si>
  <si>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</si>
  <si>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</si>
  <si>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</si>
  <si>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</si>
  <si>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</si>
  <si>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</si>
  <si>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</si>
  <si>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</si>
  <si>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</si>
  <si>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</si>
  <si>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</si>
  <si>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</si>
  <si>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</si>
  <si>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</si>
  <si>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</si>
  <si>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</si>
  <si>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</si>
  <si>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</si>
  <si>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</si>
  <si>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</si>
  <si>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</si>
  <si>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</si>
  <si>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</si>
  <si>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</si>
  <si>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</si>
  <si>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</si>
  <si>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</si>
  <si>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</si>
  <si>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</si>
  <si>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</si>
  <si>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</si>
  <si>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</si>
  <si>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</si>
  <si>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</si>
  <si>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</si>
  <si>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</si>
  <si>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</si>
  <si>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</si>
  <si>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</si>
  <si>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</si>
  <si>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</si>
  <si>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</si>
  <si>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</si>
  <si>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</si>
  <si>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</si>
  <si>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</si>
  <si>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</si>
  <si>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</si>
  <si>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</si>
  <si>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</si>
  <si>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</si>
  <si>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</si>
  <si>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</si>
  <si>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</si>
  <si>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</si>
  <si>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</si>
  <si>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</si>
  <si>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</si>
  <si>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</si>
  <si>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</si>
  <si>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</si>
  <si>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</si>
  <si>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</si>
  <si>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</si>
  <si>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</si>
  <si>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</si>
  <si>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</si>
  <si>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</si>
  <si>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</si>
  <si>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</si>
  <si>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</si>
  <si>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</si>
  <si>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</si>
  <si>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</si>
  <si>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</si>
  <si>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</si>
  <si>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</si>
  <si>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</si>
  <si>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</si>
  <si>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</si>
  <si>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</si>
  <si>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</si>
  <si>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</si>
  <si>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</si>
  <si>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</si>
  <si>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</si>
  <si>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</si>
  <si>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</si>
  <si>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</si>
  <si>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</si>
  <si>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</si>
  <si>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</si>
  <si>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</si>
  <si>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</si>
  <si>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</si>
  <si>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</si>
  <si>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</si>
  <si>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</si>
  <si>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</si>
  <si>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</si>
  <si>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</si>
  <si>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</si>
  <si>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</si>
  <si>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</si>
  <si>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</si>
  <si>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</si>
  <si>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</si>
  <si>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</si>
  <si>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</si>
  <si>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</si>
  <si>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</si>
  <si>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</si>
  <si>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</si>
  <si>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</si>
  <si>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</si>
  <si>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</si>
  <si>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</si>
  <si>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</si>
  <si>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</si>
  <si>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</si>
  <si>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</si>
  <si>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</si>
  <si>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</si>
  <si>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</si>
  <si>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</si>
  <si>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</si>
  <si>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</si>
  <si>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</si>
  <si>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</si>
  <si>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</si>
  <si>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</si>
  <si>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</si>
  <si>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</si>
  <si>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</si>
  <si>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</si>
  <si>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</si>
  <si>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</si>
  <si>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</si>
  <si>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</si>
  <si>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</si>
  <si>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</si>
  <si>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</si>
  <si>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</si>
  <si>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</si>
  <si>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</si>
  <si>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</si>
  <si>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</si>
  <si>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</si>
  <si>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</si>
  <si>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</si>
  <si>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</si>
  <si>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</si>
  <si>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</si>
  <si>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</si>
  <si>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</si>
  <si>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</si>
  <si>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</si>
  <si>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</si>
  <si>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</si>
  <si>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</si>
  <si>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</si>
  <si>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</si>
  <si>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</si>
  <si>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</si>
  <si>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</si>
  <si>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</si>
  <si>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</si>
  <si>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</si>
  <si>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</si>
  <si>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</si>
  <si>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</si>
  <si>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</si>
  <si>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</si>
  <si>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</si>
  <si>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</si>
  <si>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</si>
  <si>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</si>
  <si>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</si>
  <si>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</si>
  <si>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</si>
  <si>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</si>
  <si>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</si>
  <si>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</si>
  <si>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</si>
  <si>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</si>
  <si>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</si>
  <si>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</si>
  <si>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</si>
  <si>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</si>
  <si>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</si>
  <si>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</si>
  <si>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</si>
  <si>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</si>
  <si>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</si>
  <si>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</si>
  <si>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</si>
  <si>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</si>
  <si>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</si>
  <si>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</si>
  <si>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</si>
  <si>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</si>
  <si>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</si>
  <si>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</si>
  <si>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</si>
  <si>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</si>
  <si>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</si>
  <si>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</si>
  <si>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</si>
  <si>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</si>
  <si>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</si>
  <si>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</si>
  <si>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</si>
  <si>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</si>
  <si>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</si>
  <si>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</si>
  <si>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</si>
  <si>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</si>
  <si>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</si>
  <si>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</si>
  <si>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</si>
  <si>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</si>
  <si>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</si>
  <si>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</si>
  <si>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</si>
  <si>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</si>
  <si>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</si>
  <si>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</si>
  <si>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</si>
  <si>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</si>
  <si>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</si>
  <si>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</si>
  <si>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</si>
  <si>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</si>
  <si>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</si>
  <si>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</si>
  <si>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</si>
  <si>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</si>
  <si>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</si>
  <si>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</si>
  <si>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</si>
  <si>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</si>
  <si>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</si>
  <si>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</si>
  <si>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</si>
  <si>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</si>
  <si>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</si>
  <si>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</si>
  <si>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</si>
  <si>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</si>
  <si>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</si>
  <si>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</si>
  <si>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</si>
  <si>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</si>
  <si>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</si>
  <si>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</si>
  <si>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</si>
  <si>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</si>
  <si>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</si>
  <si>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</si>
  <si>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</si>
  <si>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</si>
  <si>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</si>
  <si>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</si>
  <si>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</si>
  <si>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</si>
  <si>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</si>
  <si>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</si>
  <si>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</si>
  <si>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</si>
  <si>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</si>
  <si>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</si>
  <si>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</si>
  <si>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</si>
  <si>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</si>
  <si>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</si>
  <si>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</si>
  <si>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</si>
  <si>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</si>
  <si>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</si>
  <si>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</si>
  <si>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</si>
  <si>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</si>
  <si>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</si>
  <si>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</si>
  <si>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</si>
  <si>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</si>
  <si>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</si>
  <si>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</si>
  <si>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</si>
  <si>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</si>
  <si>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</si>
  <si>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</si>
  <si>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</si>
  <si>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</si>
  <si>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</si>
  <si>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</si>
  <si>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</si>
  <si>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</si>
  <si>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</si>
  <si>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</si>
  <si>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</si>
  <si>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</si>
  <si>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</si>
  <si>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</si>
  <si>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</si>
  <si>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</si>
  <si>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</si>
  <si>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</si>
  <si>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</si>
  <si>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</si>
  <si>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</si>
  <si>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</si>
  <si>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</si>
  <si>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</si>
  <si>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</si>
  <si>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</si>
  <si>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</si>
  <si>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</si>
  <si>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</si>
  <si>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</si>
  <si>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</si>
  <si>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</si>
  <si>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</si>
  <si>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</si>
  <si>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</si>
  <si>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</si>
  <si>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</si>
  <si>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</si>
  <si>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</si>
  <si>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</si>
  <si>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</si>
  <si>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</si>
  <si>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</si>
  <si>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</si>
  <si>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</si>
  <si>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</si>
  <si>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</si>
  <si>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</si>
  <si>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</si>
  <si>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</si>
  <si>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</si>
  <si>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</si>
  <si>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</si>
  <si>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</si>
  <si>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</si>
  <si>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</si>
  <si>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</si>
  <si>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</si>
  <si>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</si>
  <si>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</si>
  <si>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</si>
  <si>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</si>
  <si>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</si>
  <si>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</si>
  <si>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</si>
  <si>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</si>
  <si>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</si>
  <si>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</si>
  <si>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</si>
  <si>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</si>
  <si>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</si>
  <si>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</si>
  <si>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</si>
  <si>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</si>
  <si>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</si>
  <si>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</si>
  <si>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</si>
  <si>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</si>
  <si>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</si>
  <si>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</si>
  <si>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</si>
  <si>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</si>
  <si>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</si>
  <si>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</si>
  <si>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</si>
  <si>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</si>
  <si>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</si>
  <si>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</si>
  <si>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</si>
  <si>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</si>
  <si>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</si>
  <si>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</si>
  <si>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</si>
  <si>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</si>
  <si>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</si>
  <si>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</si>
  <si>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</si>
  <si>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</si>
  <si>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</si>
  <si>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</si>
  <si>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</si>
  <si>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</si>
  <si>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</si>
  <si>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</si>
  <si>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</si>
  <si>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</si>
  <si>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</si>
  <si>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</si>
  <si>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</si>
  <si>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</si>
  <si>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</si>
  <si>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</si>
  <si>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</si>
  <si>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</si>
  <si>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</si>
  <si>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</si>
  <si>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</si>
  <si>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</si>
  <si>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</si>
  <si>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</si>
  <si>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</si>
  <si>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</si>
  <si>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</si>
  <si>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</si>
  <si>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</si>
  <si>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</si>
  <si>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</si>
  <si>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</si>
  <si>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</si>
  <si>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</si>
  <si>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</si>
  <si>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</si>
  <si>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</si>
  <si>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</si>
  <si>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</si>
  <si>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</si>
  <si>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</si>
  <si>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</si>
  <si>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</si>
  <si>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</si>
  <si>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</si>
  <si>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</si>
  <si>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</si>
  <si>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</si>
  <si>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</si>
  <si>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</si>
  <si>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</si>
  <si>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</si>
  <si>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</si>
  <si>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</si>
  <si>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</si>
  <si>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</si>
  <si>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</si>
  <si>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</si>
  <si>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</si>
  <si>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</si>
  <si>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</si>
  <si>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</si>
  <si>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</si>
  <si>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</si>
  <si>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</si>
  <si>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</si>
  <si>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</si>
  <si>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</si>
  <si>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</si>
  <si>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</si>
  <si>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</si>
  <si>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</si>
  <si>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</si>
  <si>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</si>
  <si>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</si>
  <si>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</si>
  <si>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</si>
  <si>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</si>
  <si>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</si>
  <si>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</si>
  <si>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</si>
  <si>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</si>
  <si>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</si>
  <si>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</si>
  <si>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</si>
  <si>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</si>
  <si>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</si>
  <si>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</si>
  <si>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</si>
  <si>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</si>
  <si>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</si>
  <si>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</si>
  <si>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</si>
  <si>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</si>
  <si>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</si>
  <si>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</si>
  <si>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</si>
  <si>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</si>
  <si>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</si>
  <si>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</si>
  <si>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</si>
  <si>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</si>
  <si>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</si>
  <si>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</si>
  <si>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</si>
  <si>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</si>
  <si>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</si>
  <si>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</si>
  <si>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</si>
  <si>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</si>
  <si>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</si>
  <si>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</si>
  <si>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</si>
  <si>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</si>
  <si>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</si>
  <si>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</si>
  <si>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</si>
  <si>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</si>
  <si>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</si>
  <si>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</si>
  <si>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</si>
  <si>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</si>
  <si>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</si>
  <si>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</si>
  <si>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</si>
  <si>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</si>
  <si>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</si>
  <si>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</si>
  <si>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</si>
  <si>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</si>
  <si>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</si>
  <si>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</si>
  <si>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</si>
  <si>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</si>
  <si>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</si>
  <si>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</si>
  <si>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</si>
  <si>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</si>
  <si>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</si>
  <si>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</si>
  <si>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</si>
  <si>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</si>
  <si>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</si>
  <si>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</si>
  <si>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</si>
  <si>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</si>
  <si>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</si>
  <si>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</si>
  <si>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</si>
  <si>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</si>
  <si>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</si>
  <si>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</si>
  <si>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</si>
  <si>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</si>
  <si>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</si>
  <si>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</si>
  <si>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</si>
  <si>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</si>
  <si>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</si>
  <si>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</si>
  <si>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</si>
  <si>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</si>
  <si>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</si>
  <si>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</si>
  <si>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</si>
  <si>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</si>
  <si>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</si>
  <si>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</si>
  <si>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</si>
  <si>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</si>
  <si>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</si>
  <si>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</si>
  <si>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</si>
  <si>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</si>
  <si>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</si>
  <si>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</si>
  <si>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</si>
  <si>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</si>
  <si>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</si>
  <si>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</si>
  <si>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</si>
  <si>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</si>
  <si>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</si>
  <si>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</si>
  <si>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</si>
  <si>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</si>
  <si>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</si>
  <si>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</si>
  <si>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</si>
  <si>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</si>
  <si>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</si>
  <si>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</si>
  <si>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</si>
  <si>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</si>
  <si>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</si>
  <si>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</si>
  <si>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</si>
  <si>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</si>
  <si>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</si>
  <si>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</si>
  <si>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</si>
  <si>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</si>
  <si>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</si>
  <si>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</si>
  <si>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</si>
  <si>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</si>
  <si>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</si>
  <si>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</si>
  <si>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</si>
  <si>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</si>
  <si>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</si>
  <si>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</si>
  <si>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</si>
  <si>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</si>
  <si>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</si>
  <si>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</si>
  <si>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</si>
  <si>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</si>
  <si>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</si>
  <si>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</si>
  <si>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</si>
  <si>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</si>
  <si>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</si>
  <si>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</si>
  <si>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</si>
  <si>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</si>
  <si>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</si>
  <si>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</si>
  <si>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</si>
  <si>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</si>
  <si>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</si>
  <si>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</si>
  <si>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</si>
  <si>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</si>
  <si>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</si>
  <si>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</si>
  <si>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</si>
  <si>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</si>
  <si>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</si>
  <si>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</si>
  <si>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</si>
  <si>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</si>
  <si>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</si>
  <si>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</si>
  <si>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</si>
  <si>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</si>
  <si>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</si>
  <si>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</si>
  <si>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</si>
  <si>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</si>
  <si>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</si>
  <si>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</si>
  <si>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</si>
  <si>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</si>
  <si>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</si>
  <si>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</si>
  <si>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</si>
  <si>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</si>
  <si>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</si>
  <si>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</si>
  <si>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</si>
  <si>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</si>
  <si>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</si>
  <si>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</si>
  <si>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</si>
  <si>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</si>
  <si>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</si>
  <si>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</si>
  <si>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</si>
  <si>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</si>
  <si>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</si>
  <si>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</si>
  <si>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</si>
  <si>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</si>
  <si>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</si>
  <si>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</si>
  <si>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</si>
  <si>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</si>
  <si>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</si>
  <si>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</si>
  <si>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</si>
  <si>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</si>
  <si>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</si>
  <si>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</si>
  <si>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</si>
  <si>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</si>
  <si>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</si>
  <si>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</si>
  <si>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</si>
  <si>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</si>
  <si>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</si>
  <si>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</si>
  <si>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</si>
  <si>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</si>
  <si>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</si>
  <si>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</si>
  <si>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</si>
  <si>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</si>
  <si>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</si>
  <si>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</si>
  <si>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</si>
  <si>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</si>
  <si>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</si>
  <si>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</si>
  <si>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</si>
  <si>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</si>
  <si>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</si>
  <si>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</si>
  <si>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</si>
  <si>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</si>
  <si>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</si>
  <si>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</si>
  <si>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</si>
  <si>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</si>
  <si>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</si>
  <si>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</si>
  <si>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</si>
  <si>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</si>
  <si>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</si>
  <si>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</si>
  <si>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</si>
  <si>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</si>
  <si>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</si>
  <si>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</si>
  <si>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</si>
  <si>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</si>
  <si>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</si>
  <si>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</si>
  <si>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</si>
  <si>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</si>
  <si>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</si>
  <si>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</si>
  <si>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</si>
  <si>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</si>
  <si>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</si>
  <si>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</si>
  <si>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</si>
  <si>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</si>
  <si>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</si>
  <si>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</si>
  <si>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</si>
  <si>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</si>
  <si>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</si>
  <si>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</si>
  <si>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</si>
  <si>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</si>
  <si>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</si>
  <si>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</si>
  <si>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</si>
  <si>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</si>
  <si>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</si>
  <si>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</si>
  <si>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</si>
  <si>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</si>
  <si>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</si>
  <si>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</si>
  <si>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</si>
  <si>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</si>
  <si>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</si>
  <si>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</si>
  <si>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</si>
  <si>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</si>
  <si>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</si>
  <si>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</si>
  <si>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</si>
  <si>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</si>
  <si>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</si>
  <si>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</si>
  <si>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</si>
  <si>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</si>
  <si>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</si>
  <si>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</si>
  <si>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</si>
  <si>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</si>
  <si>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</si>
  <si>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</si>
  <si>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</si>
  <si>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</si>
  <si>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</si>
  <si>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</si>
  <si>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</si>
  <si>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</si>
  <si>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</si>
  <si>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</si>
  <si>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</si>
  <si>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</si>
  <si>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</si>
  <si>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</si>
  <si>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</si>
  <si>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</si>
  <si>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</si>
  <si>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</si>
  <si>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</si>
  <si>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</si>
  <si>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</si>
  <si>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</si>
  <si>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</si>
  <si>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</si>
  <si>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</si>
  <si>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</si>
  <si>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</si>
  <si>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</si>
  <si>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</si>
  <si>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</si>
  <si>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</si>
  <si>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</si>
  <si>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</si>
  <si>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</si>
  <si>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</si>
  <si>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</si>
  <si>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</si>
  <si>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</si>
  <si>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</si>
  <si>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</si>
  <si>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</si>
  <si>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</si>
  <si>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</si>
  <si>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</si>
  <si>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</si>
  <si>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</si>
  <si>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</si>
  <si>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</si>
  <si>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</si>
  <si>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</si>
  <si>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</si>
  <si>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</si>
  <si>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</si>
  <si>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</si>
  <si>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</si>
  <si>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</si>
  <si>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</si>
  <si>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</si>
  <si>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</si>
  <si>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</si>
  <si>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</si>
  <si>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</si>
  <si>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</si>
  <si>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</si>
  <si>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</si>
  <si>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</si>
  <si>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</si>
  <si>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</si>
  <si>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</si>
  <si>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</si>
  <si>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</si>
  <si>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</si>
  <si>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</si>
  <si>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</si>
  <si>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</si>
  <si>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</si>
  <si>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</si>
  <si>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</si>
  <si>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</si>
  <si>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</si>
  <si>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</si>
  <si>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</si>
  <si>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</si>
  <si>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</si>
  <si>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</si>
  <si>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</si>
  <si>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</si>
  <si>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</si>
  <si>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</si>
  <si>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</si>
  <si>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</si>
  <si>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</si>
  <si>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</si>
  <si>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</si>
  <si>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</si>
  <si>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</si>
  <si>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</si>
  <si>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</si>
  <si>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</si>
  <si>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</si>
  <si>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</si>
  <si>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</si>
  <si>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</si>
  <si>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</si>
  <si>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</si>
  <si>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</si>
  <si>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</si>
  <si>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</si>
  <si>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</si>
  <si>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</si>
  <si>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</si>
  <si>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</si>
  <si>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</si>
  <si>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</si>
  <si>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</si>
  <si>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</si>
  <si>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</si>
  <si>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</si>
  <si>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</si>
  <si>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</si>
  <si>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</si>
  <si>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</si>
  <si>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</si>
  <si>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</si>
  <si>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</si>
  <si>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</si>
  <si>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</si>
  <si>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</si>
  <si>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</si>
  <si>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</si>
  <si>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</si>
  <si>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</si>
  <si>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</si>
  <si>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</si>
  <si>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</si>
  <si>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</si>
  <si>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</si>
  <si>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</si>
  <si>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</si>
  <si>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</si>
  <si>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</si>
  <si>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</si>
  <si>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</si>
  <si>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</si>
  <si>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</si>
  <si>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</si>
  <si>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</si>
  <si>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</si>
  <si>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</si>
  <si>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</si>
  <si>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</si>
  <si>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</si>
  <si>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</si>
  <si>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</si>
  <si>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</si>
  <si>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</si>
  <si>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</si>
  <si>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</si>
  <si>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</si>
  <si>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</si>
  <si>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</si>
  <si>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</si>
  <si>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</si>
  <si>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</si>
  <si>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</si>
  <si>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</si>
  <si>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</si>
  <si>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</si>
  <si>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</si>
  <si>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</si>
  <si>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</si>
  <si>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</si>
  <si>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</si>
  <si>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</si>
  <si>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</si>
  <si>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</si>
  <si>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</si>
  <si>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</si>
  <si>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</si>
  <si>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</si>
  <si>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</si>
  <si>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</si>
  <si>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</si>
  <si>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</si>
  <si>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</si>
  <si>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</si>
  <si>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</si>
  <si>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</si>
  <si>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</si>
  <si>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</si>
  <si>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</si>
  <si>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</si>
  <si>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</si>
  <si>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</si>
  <si>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</si>
  <si>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</si>
  <si>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</si>
  <si>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</si>
  <si>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</si>
  <si>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</si>
  <si>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</si>
  <si>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</si>
  <si>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</si>
  <si>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</si>
  <si>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</si>
  <si>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</si>
  <si>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</si>
  <si>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</si>
  <si>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</si>
  <si>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</si>
  <si>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</si>
  <si>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</si>
  <si>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</si>
  <si>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</si>
  <si>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</si>
  <si>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</si>
  <si>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</si>
  <si>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</si>
  <si>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</si>
  <si>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</si>
  <si>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</si>
  <si>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</si>
  <si>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</si>
  <si>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</si>
  <si>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</si>
  <si>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</si>
  <si>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</si>
  <si>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</si>
  <si>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</si>
  <si>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</si>
  <si>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</si>
  <si>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</si>
  <si>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</si>
  <si>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</si>
  <si>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</si>
  <si>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</si>
  <si>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</si>
  <si>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</si>
  <si>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</si>
  <si>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</si>
  <si>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</si>
  <si>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</si>
  <si>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</si>
  <si>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</si>
  <si>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</si>
  <si>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</si>
  <si>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</si>
  <si>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</si>
  <si>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</si>
  <si>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</si>
  <si>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</si>
  <si>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</si>
  <si>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</si>
  <si>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</si>
  <si>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</si>
  <si>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</si>
  <si>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</si>
  <si>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</si>
  <si>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</si>
  <si>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</si>
  <si>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</si>
  <si>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</si>
  <si>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</si>
  <si>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</si>
  <si>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</si>
  <si>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</si>
  <si>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</si>
  <si>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</si>
  <si>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</si>
  <si>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</si>
  <si>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</si>
  <si>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</si>
  <si>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</si>
  <si>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</si>
  <si>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</si>
  <si>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</si>
  <si>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</si>
  <si>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</si>
  <si>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</si>
  <si>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</si>
  <si>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</si>
  <si>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</si>
  <si>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</si>
  <si>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</si>
  <si>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</si>
  <si>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</si>
  <si>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</si>
  <si>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</si>
  <si>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</si>
  <si>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</si>
  <si>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</si>
  <si>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</si>
  <si>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</si>
  <si>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</si>
  <si>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</si>
  <si>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</si>
  <si>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</si>
  <si>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</si>
  <si>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</si>
  <si>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</si>
  <si>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</si>
  <si>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</si>
  <si>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</si>
  <si>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</si>
  <si>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</si>
  <si>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</si>
  <si>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</si>
  <si>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</si>
  <si>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</si>
  <si>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</si>
  <si>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</si>
  <si>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</si>
  <si>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</si>
  <si>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</si>
  <si>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</si>
  <si>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</si>
  <si>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</si>
  <si>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</si>
  <si>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</si>
  <si>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</si>
  <si>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</si>
  <si>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</si>
  <si>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</si>
  <si>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</si>
  <si>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</si>
  <si>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</si>
  <si>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</si>
  <si>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</si>
  <si>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</si>
  <si>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</si>
  <si>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</si>
  <si>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</si>
  <si>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</si>
  <si>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</si>
  <si>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</si>
  <si>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</si>
  <si>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</si>
  <si>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</si>
  <si>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</si>
  <si>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</si>
  <si>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</si>
  <si>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</si>
  <si>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</si>
  <si>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</si>
  <si>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</si>
  <si>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</si>
  <si>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</si>
  <si>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</si>
  <si>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</si>
  <si>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</si>
  <si>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</si>
  <si>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</si>
  <si>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</si>
  <si>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</si>
  <si>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</si>
  <si>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</si>
  <si>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</si>
  <si>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</si>
  <si>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</si>
  <si>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</si>
  <si>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</si>
  <si>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</si>
  <si>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</si>
  <si>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</si>
  <si>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</si>
  <si>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</si>
  <si>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</si>
  <si>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</si>
  <si>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</si>
  <si>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</si>
  <si>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</si>
  <si>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</si>
  <si>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</si>
  <si>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</si>
  <si>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</si>
  <si>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</si>
  <si>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</si>
  <si>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</si>
  <si>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</si>
  <si>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</si>
  <si>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</si>
  <si>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</si>
  <si>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</si>
  <si>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</si>
  <si>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</si>
  <si>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</si>
  <si>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</si>
  <si>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</si>
  <si>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</si>
  <si>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</si>
  <si>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</si>
  <si>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</si>
  <si>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</si>
  <si>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</si>
  <si>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</si>
  <si>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</si>
  <si>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</si>
  <si>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</si>
  <si>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</si>
  <si>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</si>
  <si>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</si>
  <si>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</si>
  <si>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</si>
  <si>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</si>
  <si>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</si>
  <si>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</si>
  <si>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</si>
  <si>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</si>
  <si>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</si>
  <si>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</si>
  <si>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</si>
  <si>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</si>
  <si>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</si>
  <si>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</si>
  <si>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</si>
  <si>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</si>
  <si>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</si>
  <si>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</si>
  <si>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</si>
  <si>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</si>
  <si>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</si>
  <si>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</si>
  <si>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</si>
  <si>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</si>
  <si>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</si>
  <si>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</si>
  <si>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</si>
  <si>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</si>
  <si>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</si>
  <si>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</si>
  <si>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</si>
  <si>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</si>
  <si>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</si>
  <si>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</si>
  <si>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</si>
  <si>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</si>
  <si>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</si>
  <si>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</si>
  <si>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</si>
  <si>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</si>
  <si>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</si>
  <si>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</si>
  <si>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</si>
  <si>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</si>
  <si>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</si>
  <si>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</si>
  <si>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</si>
  <si>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</si>
  <si>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</si>
  <si>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</si>
  <si>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</si>
  <si>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</si>
  <si>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</si>
  <si>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</si>
  <si>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</si>
  <si>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</si>
  <si>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</si>
  <si>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</si>
  <si>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</si>
  <si>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</si>
  <si>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</si>
  <si>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</si>
  <si>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</si>
  <si>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</si>
  <si>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</si>
  <si>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</si>
  <si>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</si>
  <si>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</si>
  <si>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</si>
  <si>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</si>
  <si>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</si>
  <si>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</si>
  <si>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</si>
  <si>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</si>
  <si>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</si>
  <si>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</si>
  <si>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</si>
  <si>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</si>
  <si>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</si>
  <si>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</si>
  <si>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</si>
  <si>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</si>
  <si>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</si>
  <si>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</si>
  <si>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</si>
  <si>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</si>
  <si>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</si>
  <si>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</si>
  <si>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</si>
  <si>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</si>
  <si>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</si>
  <si>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</si>
  <si>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</si>
  <si>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</si>
  <si>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</si>
  <si>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</si>
  <si>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</si>
  <si>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</si>
  <si>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</si>
  <si>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</si>
  <si>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</si>
  <si>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</si>
  <si>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</si>
  <si>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</si>
  <si>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</si>
  <si>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</si>
  <si>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</si>
  <si>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</si>
  <si>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</si>
  <si>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</si>
  <si>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</si>
  <si>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</si>
  <si>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</si>
  <si>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</si>
  <si>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</si>
  <si>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</si>
  <si>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</si>
  <si>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</si>
  <si>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</si>
  <si>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</si>
  <si>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</si>
  <si>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</si>
  <si>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</si>
  <si>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</si>
  <si>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</si>
  <si>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</si>
  <si>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</si>
  <si>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</si>
  <si>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</si>
  <si>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</si>
  <si>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</si>
  <si>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</si>
  <si>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</si>
  <si>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</si>
  <si>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</si>
  <si>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</si>
  <si>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</si>
  <si>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</si>
  <si>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</si>
  <si>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</si>
  <si>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</si>
  <si>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</si>
  <si>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</si>
  <si>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</si>
  <si>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</si>
  <si>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</si>
  <si>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</si>
  <si>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</si>
  <si>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</si>
  <si>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</si>
  <si>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</si>
  <si>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</si>
  <si>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</si>
  <si>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</si>
  <si>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</si>
  <si>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</si>
  <si>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</si>
  <si>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</si>
  <si>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</si>
  <si>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</si>
  <si>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</si>
  <si>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</si>
  <si>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</si>
  <si>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</si>
  <si>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</si>
  <si>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</si>
  <si>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</si>
  <si>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</si>
  <si>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</si>
  <si>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</si>
  <si>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</si>
  <si>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</si>
  <si>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</si>
  <si>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</si>
  <si>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</si>
  <si>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</si>
  <si>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</si>
  <si>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</si>
  <si>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</si>
  <si>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</si>
  <si>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</si>
  <si>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</si>
  <si>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</si>
  <si>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</si>
  <si>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</si>
  <si>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</si>
  <si>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</si>
  <si>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</si>
  <si>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</si>
  <si>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</si>
  <si>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</si>
  <si>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</si>
  <si>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</si>
  <si>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</si>
  <si>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</si>
  <si>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</si>
  <si>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</si>
  <si>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</si>
  <si>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</si>
  <si>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</si>
  <si>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</si>
  <si>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</si>
  <si>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</si>
  <si>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</si>
  <si>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</si>
  <si>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</si>
  <si>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</si>
  <si>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</si>
  <si>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</si>
  <si>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</si>
  <si>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</si>
  <si>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</si>
  <si>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</si>
  <si>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</si>
  <si>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</si>
  <si>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</si>
  <si>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</si>
  <si>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</si>
  <si>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</si>
  <si>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</si>
  <si>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</si>
  <si>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</si>
  <si>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</si>
  <si>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</si>
  <si>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</si>
  <si>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</si>
  <si>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</si>
  <si>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</si>
  <si>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</si>
  <si>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</si>
  <si>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</si>
  <si>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</si>
  <si>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</si>
  <si>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</si>
  <si>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</si>
  <si>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</si>
  <si>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</si>
  <si>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</si>
  <si>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</si>
  <si>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</si>
  <si>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</si>
  <si>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</si>
  <si>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</si>
  <si>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</si>
  <si>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</si>
  <si>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</si>
  <si>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</si>
  <si>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</si>
  <si>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</si>
  <si>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</si>
  <si>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</si>
  <si>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</si>
  <si>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</si>
  <si>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</si>
  <si>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</si>
  <si>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</si>
  <si>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</si>
  <si>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</si>
  <si>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</si>
  <si>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</si>
  <si>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</si>
  <si>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</si>
  <si>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</si>
  <si>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</si>
  <si>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</si>
  <si>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</si>
  <si>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</si>
  <si>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</si>
  <si>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</si>
  <si>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</si>
  <si>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</si>
  <si>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</si>
  <si>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</si>
  <si>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</si>
  <si>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</si>
  <si>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</si>
  <si>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</si>
  <si>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</si>
  <si>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</si>
  <si>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</si>
  <si>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</si>
  <si>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</si>
  <si>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</si>
  <si>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</si>
  <si>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</si>
  <si>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</si>
  <si>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</si>
  <si>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</si>
  <si>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</si>
  <si>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</si>
  <si>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</si>
  <si>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</si>
  <si>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</si>
  <si>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</si>
  <si>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</si>
  <si>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</si>
  <si>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</si>
  <si>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</si>
  <si>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</si>
  <si>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</si>
  <si>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</si>
  <si>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</si>
  <si>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</si>
  <si>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</si>
  <si>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</si>
  <si>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</si>
  <si>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</si>
  <si>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</si>
  <si>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</si>
  <si>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</si>
  <si>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</si>
  <si>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</si>
  <si>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</si>
  <si>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</si>
  <si>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</si>
  <si>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</si>
  <si>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</si>
  <si>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</si>
  <si>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</si>
  <si>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</si>
  <si>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</si>
  <si>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</si>
  <si>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</si>
  <si>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</si>
  <si>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</si>
  <si>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</si>
  <si>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</si>
  <si>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</si>
  <si>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</si>
  <si>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</si>
  <si>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</si>
  <si>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</si>
  <si>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</si>
  <si>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</si>
  <si>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</si>
  <si>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</si>
  <si>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</si>
  <si>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</si>
  <si>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</si>
  <si>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</si>
  <si>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</si>
  <si>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</si>
  <si>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</si>
  <si>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</si>
  <si>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</si>
  <si>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</si>
  <si>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</si>
  <si>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</si>
  <si>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</si>
  <si>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</si>
  <si>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</si>
  <si>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</si>
  <si>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</si>
  <si>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</si>
  <si>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</si>
  <si>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</si>
  <si>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</si>
  <si>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</si>
  <si>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</si>
  <si>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</si>
  <si>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</si>
  <si>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</si>
  <si>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</si>
  <si>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</si>
  <si>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</si>
  <si>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</si>
  <si>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</si>
  <si>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</si>
  <si>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</si>
  <si>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</si>
  <si>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</si>
  <si>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</si>
  <si>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</si>
  <si>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</si>
  <si>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</si>
  <si>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</si>
  <si>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</si>
  <si>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</si>
  <si>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</si>
  <si>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</si>
  <si>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</si>
  <si>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</si>
  <si>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</si>
  <si>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</si>
  <si>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</si>
  <si>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</si>
  <si>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</si>
  <si>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</si>
  <si>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</si>
  <si>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</si>
  <si>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</si>
  <si>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</si>
  <si>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</si>
  <si>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</si>
  <si>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</si>
  <si>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</si>
  <si>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</si>
  <si>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</si>
  <si>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</si>
  <si>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</si>
  <si>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</si>
  <si>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</si>
  <si>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</si>
  <si>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</si>
  <si>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</si>
  <si>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</si>
  <si>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</si>
  <si>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</si>
  <si>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</si>
  <si>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</si>
  <si>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</si>
  <si>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</si>
  <si>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</si>
  <si>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</si>
  <si>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</si>
  <si>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</si>
  <si>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</si>
  <si>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</si>
  <si>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</si>
  <si>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</si>
  <si>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</si>
  <si>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</si>
  <si>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</si>
  <si>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</si>
  <si>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</si>
  <si>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</si>
  <si>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</si>
  <si>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</si>
  <si>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</si>
  <si>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</si>
  <si>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</si>
  <si>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</si>
  <si>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</si>
  <si>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</si>
  <si>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</si>
  <si>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</si>
  <si>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</si>
  <si>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</si>
  <si>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</si>
  <si>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</si>
  <si>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</si>
  <si>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</si>
  <si>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</si>
  <si>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</si>
  <si>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</si>
  <si>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</si>
  <si>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</si>
  <si>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</si>
  <si>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</si>
  <si>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</si>
  <si>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</si>
  <si>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</si>
  <si>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</si>
  <si>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</si>
  <si>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</si>
  <si>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</si>
  <si>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</si>
  <si>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</si>
  <si>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</si>
  <si>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</si>
  <si>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</si>
  <si>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</si>
  <si>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</si>
  <si>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</si>
  <si>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</si>
  <si>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</si>
  <si>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</si>
  <si>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</si>
  <si>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</si>
  <si>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</si>
  <si>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</si>
  <si>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</si>
  <si>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</si>
  <si>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</si>
  <si>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</si>
  <si>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</si>
  <si>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</si>
  <si>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</si>
  <si>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</si>
  <si>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</si>
  <si>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</si>
  <si>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</si>
  <si>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</si>
  <si>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</si>
  <si>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</si>
  <si>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</si>
  <si>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</si>
  <si>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</si>
  <si>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</si>
  <si>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</si>
  <si>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</si>
  <si>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</si>
  <si>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</si>
  <si>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</si>
  <si>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</si>
  <si>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</si>
  <si>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</si>
  <si>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</si>
  <si>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</si>
  <si>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</si>
  <si>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</si>
  <si>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</si>
  <si>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</si>
  <si>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</si>
  <si>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</si>
  <si>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</si>
  <si>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</si>
  <si>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</si>
  <si>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</si>
  <si>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</si>
  <si>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</si>
  <si>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</si>
  <si>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</si>
  <si>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</si>
  <si>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</si>
  <si>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</si>
  <si>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</si>
  <si>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</si>
  <si>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</si>
  <si>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</si>
  <si>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</si>
  <si>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</si>
  <si>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</si>
  <si>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</si>
  <si>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</si>
  <si>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</si>
  <si>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</si>
  <si>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</si>
  <si>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</si>
  <si>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</si>
  <si>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</si>
  <si>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</si>
  <si>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</si>
  <si>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</si>
  <si>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</si>
  <si>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</si>
  <si>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</si>
  <si>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</si>
  <si>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</si>
  <si>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</si>
  <si>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</si>
  <si>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</si>
  <si>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</si>
  <si>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</si>
  <si>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</si>
  <si>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</si>
  <si>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</si>
  <si>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</si>
  <si>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</si>
  <si>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</si>
  <si>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</si>
  <si>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</si>
  <si>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</si>
  <si>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</si>
  <si>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</si>
  <si>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</si>
  <si>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</si>
  <si>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</si>
  <si>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</si>
  <si>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</si>
  <si>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</si>
  <si>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</si>
  <si>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</si>
  <si>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</si>
  <si>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</si>
  <si>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</si>
  <si>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</si>
  <si>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</si>
  <si>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</si>
  <si>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</si>
  <si>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</si>
  <si>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</si>
  <si>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</si>
  <si>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</si>
  <si>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</si>
  <si>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</si>
  <si>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</si>
  <si>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</si>
  <si>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</si>
  <si>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</si>
  <si>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</si>
  <si>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</si>
  <si>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</si>
  <si>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</si>
  <si>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</si>
  <si>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</si>
  <si>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</si>
  <si>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</si>
  <si>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</si>
  <si>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</si>
  <si>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</si>
  <si>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</si>
  <si>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</si>
  <si>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</si>
  <si>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</si>
  <si>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</si>
  <si>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</si>
  <si>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</si>
  <si>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</si>
  <si>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</si>
  <si>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</si>
  <si>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</si>
  <si>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</si>
  <si>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</si>
  <si>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</si>
  <si>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</si>
  <si>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</si>
  <si>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</si>
  <si>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</si>
  <si>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</si>
  <si>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</si>
  <si>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</si>
  <si>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</si>
  <si>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</si>
  <si>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</si>
  <si>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</si>
  <si>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</si>
  <si>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</si>
  <si>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</si>
  <si>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</si>
  <si>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</si>
  <si>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</si>
  <si>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</si>
  <si>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</si>
  <si>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</si>
  <si>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</si>
  <si>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</si>
  <si>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</si>
  <si>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</si>
  <si>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</si>
  <si>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</si>
  <si>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</si>
  <si>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</si>
  <si>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</si>
  <si>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</si>
  <si>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</si>
  <si>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</si>
  <si>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</si>
  <si>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</si>
  <si>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</si>
  <si>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</si>
  <si>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</si>
  <si>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</si>
  <si>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</si>
  <si>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</si>
  <si>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</si>
  <si>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</si>
  <si>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</si>
  <si>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</si>
  <si>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</si>
  <si>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</si>
  <si>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</si>
  <si>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</si>
  <si>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</si>
  <si>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</si>
  <si>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</si>
  <si>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</si>
  <si>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</si>
  <si>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</si>
  <si>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</si>
  <si>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</si>
  <si>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</si>
  <si>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</si>
  <si>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</si>
  <si>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</si>
  <si>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</si>
  <si>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</si>
  <si>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</si>
  <si>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</si>
  <si>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</si>
  <si>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</si>
  <si>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</si>
  <si>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</si>
  <si>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</si>
  <si>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</si>
  <si>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</si>
  <si>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</si>
  <si>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</si>
  <si>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</si>
  <si>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</si>
  <si>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</si>
  <si>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</si>
  <si>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</si>
  <si>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</si>
  <si>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</si>
  <si>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</si>
  <si>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</si>
  <si>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</si>
  <si>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</si>
  <si>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</si>
  <si>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</si>
  <si>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</si>
  <si>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</si>
  <si>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</si>
  <si>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</si>
  <si>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</si>
  <si>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</si>
  <si>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</si>
  <si>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</si>
  <si>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</si>
  <si>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</si>
  <si>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</si>
  <si>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</si>
  <si>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</si>
  <si>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</si>
  <si>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</si>
  <si>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</si>
  <si>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</si>
  <si>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</si>
  <si>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</si>
  <si>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</si>
  <si>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</si>
  <si>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</si>
  <si>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</si>
  <si>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</si>
  <si>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</si>
  <si>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</si>
  <si>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</si>
  <si>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</si>
  <si>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</si>
  <si>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</si>
  <si>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</si>
  <si>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</si>
  <si>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</si>
  <si>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</si>
  <si>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</si>
  <si>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</si>
  <si>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</si>
  <si>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</si>
  <si>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</si>
  <si>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</si>
  <si>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</si>
  <si>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</si>
  <si>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</si>
  <si>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</si>
  <si>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</si>
  <si>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</si>
  <si>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</si>
  <si>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</si>
  <si>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</si>
  <si>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</si>
  <si>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</si>
  <si>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</si>
  <si>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</si>
  <si>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</si>
  <si>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</si>
  <si>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</si>
  <si>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</si>
  <si>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</si>
  <si>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</si>
  <si>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</si>
  <si>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</si>
  <si>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</si>
  <si>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</si>
  <si>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</si>
  <si>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</si>
  <si>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</si>
  <si>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</si>
  <si>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</si>
  <si>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</si>
  <si>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</si>
  <si>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</si>
  <si>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</si>
  <si>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</si>
  <si>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</si>
  <si>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</si>
  <si>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</si>
  <si>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</si>
  <si>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</si>
  <si>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</si>
  <si>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</si>
  <si>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</si>
  <si>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</si>
  <si>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</si>
  <si>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</si>
  <si>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</si>
  <si>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</si>
  <si>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</si>
  <si>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</si>
  <si>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</si>
  <si>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</si>
  <si>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</si>
  <si>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</si>
  <si>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</si>
  <si>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</si>
  <si>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</si>
  <si>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</si>
  <si>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</si>
  <si>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</si>
  <si>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</si>
  <si>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</si>
  <si>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</si>
  <si>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</si>
  <si>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</si>
  <si>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</si>
  <si>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</si>
  <si>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</si>
  <si>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</si>
  <si>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</si>
  <si>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</si>
  <si>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</si>
  <si>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</si>
  <si>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</si>
  <si>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</si>
  <si>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</si>
  <si>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</si>
  <si>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</si>
  <si>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</si>
  <si>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</si>
  <si>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</si>
  <si>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</si>
  <si>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</si>
  <si>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</si>
  <si>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</si>
  <si>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</si>
  <si>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</si>
  <si>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</si>
  <si>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</si>
  <si>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</si>
  <si>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</si>
  <si>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</si>
  <si>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</si>
  <si>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</si>
  <si>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</si>
  <si>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</si>
  <si>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</si>
  <si>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</si>
  <si>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</si>
  <si>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</si>
  <si>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</si>
  <si>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</si>
  <si>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</si>
  <si>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</si>
  <si>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</si>
  <si>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</si>
  <si>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</si>
  <si>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</si>
  <si>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</si>
  <si>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</si>
  <si>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</si>
  <si>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</si>
  <si>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</si>
  <si>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</si>
  <si>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</si>
  <si>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</si>
  <si>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</si>
  <si>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</si>
  <si>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</si>
  <si>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</si>
  <si>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</si>
  <si>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</si>
  <si>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</si>
  <si>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</si>
  <si>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</si>
  <si>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</si>
  <si>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</si>
  <si>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</si>
  <si>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</si>
  <si>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</si>
  <si>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</si>
  <si>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</si>
  <si>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</si>
  <si>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</si>
  <si>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</si>
  <si>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</si>
  <si>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</si>
  <si>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</si>
  <si>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</si>
  <si>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</si>
  <si>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</si>
  <si>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</si>
  <si>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</si>
  <si>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</si>
  <si>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</si>
  <si>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</si>
  <si>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</si>
  <si>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</si>
  <si>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</si>
  <si>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</si>
  <si>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</si>
  <si>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</si>
  <si>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</si>
  <si>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</si>
  <si>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</si>
  <si>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</si>
  <si>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</si>
  <si>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</si>
  <si>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</si>
  <si>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</si>
  <si>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</si>
  <si>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</si>
  <si>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</si>
  <si>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</si>
  <si>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</si>
  <si>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</si>
  <si>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</si>
  <si>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</si>
  <si>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</si>
  <si>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</si>
  <si>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</si>
  <si>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</si>
  <si>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</si>
  <si>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</si>
  <si>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</si>
  <si>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</si>
  <si>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</si>
  <si>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</si>
  <si>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</si>
  <si>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</si>
  <si>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</si>
  <si>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</si>
  <si>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</si>
  <si>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</si>
  <si>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</si>
  <si>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</si>
  <si>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</si>
  <si>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</si>
  <si>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</si>
  <si>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</si>
  <si>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</si>
  <si>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</si>
  <si>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</si>
  <si>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</si>
  <si>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</si>
  <si>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</si>
  <si>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</si>
  <si>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</si>
  <si>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</si>
  <si>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</si>
  <si>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</si>
  <si>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</si>
  <si>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</si>
  <si>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</si>
  <si>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</si>
  <si>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</si>
  <si>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</si>
  <si>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</si>
  <si>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</si>
  <si>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</si>
  <si>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</si>
  <si>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</si>
  <si>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</si>
  <si>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</si>
  <si>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</si>
  <si>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</si>
  <si>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</si>
  <si>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</si>
  <si>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</si>
  <si>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</si>
  <si>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</si>
  <si>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</si>
  <si>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</si>
  <si>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</si>
  <si>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</si>
  <si>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</si>
  <si>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</si>
  <si>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</si>
  <si>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</si>
  <si>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</si>
  <si>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</si>
  <si>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</si>
  <si>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</si>
  <si>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</si>
  <si>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</si>
  <si>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</si>
  <si>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</si>
  <si>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</si>
  <si>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</si>
  <si>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</si>
  <si>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</si>
  <si>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</si>
  <si>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</si>
  <si>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</si>
  <si>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</si>
  <si>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</si>
  <si>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</si>
  <si>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</si>
  <si>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</si>
  <si>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</si>
  <si>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</si>
  <si>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</si>
  <si>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</si>
  <si>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</si>
  <si>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</si>
  <si>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</si>
  <si>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</si>
  <si>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</si>
  <si>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</si>
  <si>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</si>
  <si>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</si>
  <si>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</si>
  <si>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</si>
  <si>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</si>
  <si>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</si>
  <si>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</si>
  <si>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</si>
  <si>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</si>
  <si>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</si>
  <si>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</si>
  <si>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</si>
  <si>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</si>
  <si>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</si>
  <si>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</si>
  <si>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</si>
  <si>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</si>
  <si>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</si>
  <si>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</si>
  <si>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</si>
  <si>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</si>
  <si>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</si>
  <si>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</si>
  <si>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</si>
  <si>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</si>
  <si>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</si>
  <si>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</si>
  <si>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</si>
  <si>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</si>
  <si>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</si>
  <si>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</si>
  <si>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</si>
  <si>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</si>
  <si>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</si>
  <si>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</si>
  <si>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</si>
  <si>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</si>
  <si>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</si>
  <si>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</si>
  <si>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</si>
  <si>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</si>
  <si>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</si>
  <si>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</si>
  <si>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</si>
  <si>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</si>
  <si>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</si>
  <si>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</si>
  <si>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</si>
  <si>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</si>
  <si>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</si>
  <si>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</si>
  <si>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</si>
  <si>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</si>
  <si>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</si>
  <si>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</si>
  <si>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</si>
  <si>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</si>
  <si>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</si>
  <si>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</si>
  <si>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</si>
  <si>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</si>
  <si>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</si>
  <si>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</si>
  <si>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</si>
  <si>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</si>
  <si>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</si>
  <si>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</si>
  <si>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</si>
  <si>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</si>
  <si>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</si>
  <si>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</si>
  <si>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</si>
  <si>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</si>
  <si>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</si>
  <si>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</si>
  <si>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</si>
  <si>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</si>
  <si>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</si>
  <si>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</si>
  <si>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</si>
  <si>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</si>
  <si>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</si>
  <si>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</si>
  <si>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</si>
  <si>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</si>
  <si>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</si>
  <si>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</si>
  <si>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</si>
  <si>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</si>
  <si>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</si>
  <si>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</si>
  <si>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</si>
  <si>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</si>
  <si>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</si>
  <si>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</si>
  <si>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</si>
  <si>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</si>
  <si>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</si>
  <si>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</si>
  <si>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</si>
  <si>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</si>
  <si>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</si>
  <si>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</si>
  <si>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</si>
  <si>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</si>
  <si>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</si>
  <si>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</si>
  <si>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</si>
  <si>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</si>
  <si>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</si>
  <si>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</si>
  <si>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</si>
  <si>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</si>
  <si>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</si>
  <si>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</si>
  <si>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</si>
  <si>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</si>
  <si>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</si>
  <si>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</si>
  <si>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</si>
  <si>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</si>
  <si>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</si>
  <si>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</si>
  <si>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</si>
  <si>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</si>
  <si>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</si>
  <si>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</si>
  <si>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</si>
  <si>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</si>
  <si>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</si>
  <si>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</si>
  <si>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</si>
  <si>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</si>
  <si>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</si>
  <si>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</si>
  <si>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</si>
  <si>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</si>
  <si>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</si>
  <si>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</si>
  <si>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</si>
  <si>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</si>
  <si>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</si>
  <si>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</si>
  <si>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</si>
  <si>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</si>
  <si>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</si>
  <si>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</si>
  <si>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</si>
  <si>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</si>
  <si>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</si>
  <si>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</si>
  <si>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</si>
  <si>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</si>
  <si>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</si>
  <si>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</si>
  <si>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</si>
  <si>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</si>
  <si>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</si>
  <si>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</si>
  <si>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</si>
  <si>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</si>
  <si>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</si>
  <si>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</si>
  <si>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</si>
  <si>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</si>
  <si>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</si>
  <si>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</si>
  <si>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</si>
  <si>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</si>
  <si>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</si>
  <si>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</si>
  <si>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</si>
  <si>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</si>
  <si>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</si>
  <si>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</si>
  <si>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</si>
  <si>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</si>
  <si>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</si>
  <si>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</si>
  <si>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</si>
  <si>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</si>
  <si>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</si>
  <si>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</si>
  <si>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</si>
  <si>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</si>
  <si>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</si>
  <si>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</si>
  <si>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</si>
  <si>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</si>
  <si>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</si>
  <si>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</si>
  <si>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</si>
  <si>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</si>
  <si>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</si>
  <si>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</si>
  <si>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</si>
  <si>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</si>
  <si>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</si>
  <si>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</si>
  <si>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</si>
  <si>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</si>
  <si>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</si>
  <si>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</si>
  <si>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</si>
  <si>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</si>
  <si>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</si>
  <si>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</si>
  <si>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</si>
  <si>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</si>
  <si>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</si>
  <si>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</si>
  <si>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</si>
  <si>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</si>
  <si>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</si>
  <si>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</si>
  <si>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</si>
  <si>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</si>
  <si>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</si>
  <si>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</si>
  <si>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</si>
  <si>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</si>
  <si>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</si>
  <si>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</si>
  <si>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</si>
  <si>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</si>
  <si>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</si>
  <si>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</si>
  <si>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</si>
  <si>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</si>
  <si>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</si>
  <si>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</si>
  <si>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</si>
  <si>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</si>
  <si>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</si>
  <si>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</si>
  <si>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</si>
  <si>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</si>
  <si>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</si>
  <si>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</si>
  <si>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</si>
  <si>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</si>
  <si>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</si>
  <si>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</si>
  <si>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</si>
  <si>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</si>
  <si>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</si>
  <si>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</si>
  <si>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</si>
  <si>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</si>
  <si>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</si>
  <si>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</si>
  <si>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</si>
  <si>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</si>
  <si>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</si>
  <si>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</si>
  <si>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</si>
  <si>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</si>
  <si>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</si>
  <si>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</si>
  <si>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</si>
  <si>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</si>
  <si>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</si>
  <si>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</si>
  <si>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</si>
  <si>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</si>
  <si>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</si>
  <si>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</si>
  <si>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</si>
  <si>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</si>
  <si>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</si>
  <si>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</si>
  <si>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</si>
  <si>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</si>
  <si>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</si>
  <si>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</si>
  <si>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</si>
  <si>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</si>
  <si>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</si>
  <si>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</si>
  <si>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</si>
  <si>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</si>
  <si>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</si>
  <si>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</si>
  <si>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</si>
  <si>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</si>
  <si>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</si>
  <si>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</si>
  <si>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</si>
  <si>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</si>
  <si>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</si>
  <si>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</si>
  <si>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</si>
  <si>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</si>
  <si>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</si>
  <si>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</si>
  <si>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</si>
  <si>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</si>
  <si>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</si>
  <si>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</si>
  <si>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</si>
  <si>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</si>
  <si>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</si>
  <si>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</si>
  <si>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</si>
  <si>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</si>
  <si>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</si>
  <si>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</si>
  <si>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</si>
  <si>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</si>
  <si>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</si>
  <si>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</si>
  <si>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</si>
  <si>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</si>
  <si>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</si>
  <si>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</si>
  <si>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</si>
  <si>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</si>
  <si>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</si>
  <si>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</si>
  <si>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</si>
  <si>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</si>
  <si>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</si>
  <si>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</si>
  <si>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</si>
  <si>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</si>
  <si>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</si>
  <si>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</si>
  <si>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</si>
  <si>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</si>
  <si>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</si>
  <si>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</si>
  <si>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</si>
  <si>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</si>
  <si>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</si>
  <si>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</si>
  <si>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</si>
  <si>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</si>
  <si>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</si>
  <si>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</si>
  <si>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</si>
  <si>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</si>
  <si>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</si>
  <si>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</si>
  <si>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</si>
  <si>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</si>
  <si>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</si>
  <si>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</si>
  <si>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</si>
  <si>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</si>
  <si>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</si>
  <si>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</si>
  <si>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</si>
  <si>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</si>
  <si>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</si>
  <si>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</si>
  <si>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</si>
  <si>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</si>
  <si>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</si>
  <si>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</si>
  <si>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</si>
  <si>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</si>
  <si>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</si>
  <si>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</si>
  <si>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</si>
  <si>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</si>
  <si>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</si>
  <si>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</si>
  <si>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</si>
  <si>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</si>
  <si>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</si>
  <si>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</si>
  <si>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</si>
  <si>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</si>
  <si>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</si>
  <si>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</si>
  <si>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</si>
  <si>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</si>
  <si>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</si>
  <si>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</si>
  <si>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</si>
  <si>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</si>
  <si>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</si>
  <si>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</si>
  <si>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</si>
  <si>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</si>
  <si>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</si>
  <si>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</si>
  <si>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</si>
  <si>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</si>
  <si>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</si>
  <si>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</si>
  <si>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</si>
  <si>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</si>
  <si>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</si>
  <si>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</si>
  <si>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</si>
  <si>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</si>
  <si>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</si>
  <si>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</si>
  <si>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</si>
  <si>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</si>
  <si>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</si>
  <si>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</si>
  <si>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</si>
  <si>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</si>
  <si>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</si>
  <si>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</si>
  <si>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</si>
  <si>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</si>
  <si>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</si>
  <si>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</si>
  <si>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</si>
  <si>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</si>
  <si>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</si>
  <si>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</si>
  <si>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</si>
  <si>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</si>
  <si>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</si>
  <si>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</si>
  <si>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</si>
  <si>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</si>
  <si>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</si>
  <si>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</si>
  <si>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</si>
  <si>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</si>
  <si>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</si>
  <si>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</si>
  <si>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</si>
  <si>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</si>
  <si>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</si>
  <si>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</si>
  <si>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</si>
  <si>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</si>
  <si>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</si>
  <si>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</si>
  <si>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</si>
  <si>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</si>
  <si>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</si>
  <si>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</si>
  <si>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</si>
  <si>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</si>
  <si>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</si>
  <si>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</si>
  <si>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</si>
  <si>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</si>
  <si>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</si>
  <si>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</si>
  <si>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</si>
  <si>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</si>
  <si>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</si>
  <si>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</si>
  <si>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</si>
  <si>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</si>
  <si>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</si>
  <si>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</si>
  <si>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</si>
  <si>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</si>
  <si>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</si>
  <si>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</si>
  <si>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</si>
  <si>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</si>
  <si>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</si>
  <si>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</si>
  <si>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</si>
  <si>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</si>
  <si>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</si>
  <si>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</si>
  <si>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</si>
  <si>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</si>
  <si>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</si>
  <si>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</si>
  <si>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</si>
  <si>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</si>
  <si>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</si>
  <si>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</si>
  <si>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</si>
  <si>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</si>
  <si>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</si>
  <si>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</si>
  <si>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</si>
  <si>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</si>
  <si>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</si>
  <si>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</si>
  <si>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</si>
  <si>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</si>
  <si>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</si>
  <si>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</si>
  <si>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</si>
  <si>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</si>
  <si>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</si>
  <si>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</si>
  <si>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</si>
  <si>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</si>
  <si>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</si>
  <si>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</si>
  <si>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</si>
  <si>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</si>
  <si>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</si>
  <si>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</si>
  <si>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</si>
  <si>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</si>
  <si>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</si>
  <si>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</si>
  <si>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</si>
  <si>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</si>
  <si>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</si>
  <si>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</si>
  <si>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</si>
  <si>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</si>
  <si>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</si>
  <si>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</si>
  <si>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</si>
  <si>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</si>
  <si>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</si>
  <si>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</si>
  <si>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</si>
  <si>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</si>
  <si>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</si>
  <si>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</si>
  <si>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</si>
  <si>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</si>
  <si>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</si>
  <si>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</si>
  <si>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</si>
  <si>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</si>
  <si>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</si>
  <si>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</si>
  <si>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</si>
  <si>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</si>
  <si>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</si>
  <si>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</si>
  <si>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</si>
  <si>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</si>
  <si>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</si>
  <si>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</si>
  <si>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</si>
  <si>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</si>
  <si>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</si>
  <si>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</si>
  <si>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</si>
  <si>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</si>
  <si>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</si>
  <si>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</si>
  <si>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</si>
  <si>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</si>
  <si>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</si>
  <si>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</si>
  <si>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</si>
  <si>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</si>
  <si>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</si>
  <si>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</si>
  <si>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</si>
  <si>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</si>
  <si>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</si>
  <si>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</si>
  <si>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</si>
  <si>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</si>
  <si>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</si>
  <si>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</si>
  <si>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</si>
  <si>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</si>
  <si>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</si>
  <si>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</si>
  <si>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</si>
  <si>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</si>
  <si>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</si>
  <si>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</si>
  <si>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</si>
  <si>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</si>
  <si>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</si>
  <si>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</si>
  <si>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</si>
  <si>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</si>
  <si>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</si>
  <si>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</si>
  <si>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</si>
  <si>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</si>
  <si>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</si>
  <si>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</si>
  <si>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</si>
  <si>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</si>
  <si>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</si>
  <si>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</si>
  <si>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</si>
  <si>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</si>
  <si>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</si>
  <si>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</si>
  <si>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</si>
  <si>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</si>
  <si>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</si>
  <si>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</si>
  <si>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</si>
  <si>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</si>
  <si>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</si>
  <si>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</si>
  <si>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</si>
  <si>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</si>
  <si>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</si>
  <si>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</si>
  <si>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</si>
  <si>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</si>
  <si>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</si>
  <si>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</si>
  <si>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</si>
  <si>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</si>
  <si>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</si>
  <si>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</si>
  <si>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</si>
  <si>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</si>
  <si>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</si>
  <si>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</si>
  <si>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</si>
  <si>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</si>
  <si>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</si>
  <si>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</si>
  <si>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</si>
  <si>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</si>
  <si>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</si>
  <si>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</si>
  <si>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</si>
  <si>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</si>
  <si>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</si>
  <si>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</si>
  <si>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</si>
  <si>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</si>
  <si>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</si>
  <si>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</si>
  <si>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</si>
  <si>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</si>
  <si>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</si>
  <si>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</si>
  <si>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</si>
  <si>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</si>
  <si>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</si>
  <si>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</si>
  <si>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</si>
  <si>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</si>
  <si>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</si>
  <si>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</si>
  <si>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</si>
  <si>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</si>
  <si>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</si>
  <si>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</si>
  <si>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</si>
  <si>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</si>
  <si>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</si>
  <si>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</si>
  <si>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</si>
  <si>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</si>
  <si>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</si>
  <si>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</si>
  <si>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</si>
  <si>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</si>
  <si>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</si>
  <si>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</si>
  <si>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</si>
  <si>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</si>
  <si>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</si>
  <si>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</si>
  <si>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</si>
  <si>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</si>
  <si>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</si>
  <si>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</si>
  <si>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</si>
  <si>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</si>
  <si>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</si>
  <si>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</si>
  <si>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</si>
  <si>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</si>
  <si>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</si>
  <si>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</si>
  <si>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</si>
  <si>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</si>
  <si>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</si>
  <si>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</si>
  <si>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</si>
  <si>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</si>
  <si>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</si>
  <si>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</si>
  <si>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</si>
  <si>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</si>
  <si>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</si>
  <si>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</si>
  <si>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</si>
  <si>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</si>
  <si>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</si>
  <si>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</si>
  <si>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</si>
  <si>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</si>
  <si>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</si>
  <si>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</si>
  <si>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</si>
  <si>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</si>
  <si>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</si>
  <si>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</si>
  <si>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</si>
  <si>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</si>
  <si>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</si>
  <si>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</si>
  <si>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</si>
  <si>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</si>
  <si>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</si>
  <si>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</si>
  <si>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</si>
  <si>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</si>
  <si>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</si>
  <si>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</si>
  <si>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</si>
  <si>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</si>
  <si>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</si>
  <si>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</si>
  <si>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</si>
  <si>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</si>
  <si>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</si>
  <si>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</si>
  <si>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</si>
  <si>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</si>
  <si>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</si>
  <si>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</si>
  <si>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</si>
  <si>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</si>
  <si>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</si>
  <si>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</si>
  <si>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</si>
  <si>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</si>
  <si>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</si>
  <si>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</si>
  <si>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</si>
  <si>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</si>
  <si>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</si>
  <si>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</si>
  <si>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</si>
  <si>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</si>
  <si>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</si>
  <si>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</si>
  <si>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</si>
  <si>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</si>
  <si>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</si>
  <si>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</si>
  <si>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</si>
  <si>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</si>
  <si>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</si>
  <si>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</si>
  <si>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</si>
  <si>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</si>
  <si>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</si>
  <si>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</si>
  <si>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</si>
  <si>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</si>
  <si>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</si>
  <si>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</si>
  <si>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</si>
  <si>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</si>
  <si>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</si>
  <si>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</si>
  <si>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</si>
  <si>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</si>
  <si>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</si>
  <si>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</si>
  <si>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</si>
  <si>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</si>
  <si>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</si>
  <si>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</si>
  <si>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</si>
  <si>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</si>
  <si>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</si>
  <si>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</si>
  <si>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</si>
  <si>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</si>
  <si>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</si>
  <si>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</si>
  <si>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</si>
  <si>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</si>
  <si>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</si>
  <si>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</si>
  <si>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</si>
  <si>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</si>
  <si>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</si>
  <si>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</si>
  <si>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</si>
  <si>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</si>
  <si>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</si>
  <si>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</si>
  <si>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</si>
  <si>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</si>
  <si>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</si>
  <si>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</si>
  <si>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</si>
  <si>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</si>
  <si>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</si>
  <si>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</si>
  <si>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</si>
  <si>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</si>
  <si>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</si>
  <si>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</si>
  <si>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</si>
  <si>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</si>
  <si>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</si>
  <si>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</si>
  <si>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</si>
  <si>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</si>
  <si>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</si>
  <si>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</si>
  <si>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</si>
  <si>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</si>
  <si>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</si>
  <si>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</si>
  <si>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</si>
  <si>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</si>
  <si>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</si>
  <si>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</si>
  <si>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</si>
  <si>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</si>
  <si>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</si>
  <si>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</si>
  <si>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</si>
  <si>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</si>
  <si>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</si>
  <si>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</si>
  <si>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</si>
  <si>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</si>
  <si>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</si>
  <si>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</si>
  <si>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</si>
  <si>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</si>
  <si>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</si>
  <si>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</si>
  <si>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</si>
  <si>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</si>
  <si>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</si>
  <si>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</si>
  <si>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</si>
  <si>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</si>
  <si>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</si>
  <si>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</si>
  <si>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</si>
  <si>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</si>
  <si>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</si>
  <si>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</si>
  <si>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</si>
  <si>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</si>
  <si>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</si>
  <si>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</si>
  <si>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</si>
  <si>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</si>
  <si>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</si>
  <si>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</si>
  <si>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</si>
  <si>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</si>
  <si>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</si>
  <si>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</si>
  <si>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</si>
  <si>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</si>
  <si>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</si>
  <si>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</si>
  <si>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</si>
  <si>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</si>
  <si>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</si>
  <si>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</si>
  <si>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</si>
  <si>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</si>
  <si>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</si>
  <si>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</si>
  <si>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</si>
  <si>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</si>
  <si>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</si>
  <si>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</si>
  <si>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</si>
  <si>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</si>
  <si>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</si>
  <si>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</si>
  <si>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</si>
  <si>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</si>
  <si>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</si>
  <si>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</si>
  <si>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</si>
  <si>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</si>
  <si>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</si>
  <si>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</si>
  <si>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</si>
  <si>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</si>
  <si>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</si>
  <si>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</si>
  <si>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</si>
  <si>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</si>
  <si>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</si>
  <si>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</si>
  <si>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</si>
  <si>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</si>
  <si>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</si>
  <si>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</si>
  <si>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</si>
  <si>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</si>
  <si>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</si>
  <si>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</si>
  <si>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</si>
  <si>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</si>
  <si>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</si>
  <si>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</si>
  <si>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</si>
  <si>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</si>
  <si>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</si>
  <si>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</si>
  <si>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</si>
  <si>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</si>
  <si>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</si>
  <si>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</si>
  <si>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</si>
  <si>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</si>
  <si>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</si>
  <si>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</si>
  <si>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</si>
  <si>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</si>
  <si>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</si>
  <si>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</si>
  <si>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</si>
  <si>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</si>
  <si>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</si>
  <si>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</si>
  <si>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</si>
  <si>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</si>
  <si>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</si>
  <si>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</si>
  <si>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</si>
  <si>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</si>
  <si>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</si>
  <si>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</si>
  <si>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</si>
  <si>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</si>
  <si>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</si>
  <si>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</si>
  <si>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</si>
  <si>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</si>
  <si>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</si>
  <si>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</si>
  <si>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</si>
  <si>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</si>
  <si>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</si>
  <si>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</si>
  <si>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</si>
  <si>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</si>
  <si>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</si>
  <si>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</si>
  <si>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</si>
  <si>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</si>
  <si>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</si>
  <si>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</si>
  <si>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</si>
  <si>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</si>
  <si>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</si>
  <si>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</si>
  <si>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</si>
  <si>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</si>
  <si>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</si>
  <si>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</si>
  <si>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</si>
  <si>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</si>
  <si>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</si>
  <si>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</si>
  <si>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</si>
  <si>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</si>
  <si>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</si>
  <si>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</si>
  <si>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</si>
  <si>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</si>
  <si>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</si>
  <si>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</si>
  <si>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</si>
  <si>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</si>
  <si>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</si>
  <si>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</si>
  <si>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</si>
  <si>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</si>
  <si>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</si>
  <si>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</si>
  <si>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</si>
  <si>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</si>
  <si>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</si>
  <si>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</si>
  <si>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</si>
  <si>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</si>
  <si>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</si>
  <si>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</si>
  <si>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</si>
  <si>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</si>
  <si>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</si>
  <si>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</si>
  <si>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</si>
  <si>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</si>
  <si>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</si>
  <si>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</si>
  <si>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</si>
  <si>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</si>
  <si>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</si>
  <si>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</si>
  <si>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</si>
  <si>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</si>
  <si>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</si>
  <si>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</si>
  <si>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</si>
  <si>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</si>
  <si>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</si>
  <si>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</si>
  <si>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</si>
  <si>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</si>
  <si>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</si>
  <si>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</si>
  <si>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</si>
  <si>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</si>
  <si>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</si>
  <si>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</si>
  <si>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</si>
  <si>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</si>
  <si>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</si>
  <si>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</si>
  <si>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</si>
  <si>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</si>
  <si>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</si>
  <si>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</si>
  <si>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</si>
  <si>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</si>
  <si>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</si>
  <si>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</si>
  <si>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</si>
  <si>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</si>
  <si>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</si>
  <si>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</si>
  <si>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</si>
  <si>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</si>
  <si>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</si>
  <si>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</si>
  <si>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</si>
  <si>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</si>
  <si>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</si>
  <si>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</si>
  <si>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</si>
  <si>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</si>
  <si>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</si>
  <si>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</si>
  <si>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</si>
  <si>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</si>
  <si>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</si>
  <si>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</si>
  <si>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</si>
  <si>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</si>
  <si>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</si>
  <si>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</si>
  <si>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</si>
  <si>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</si>
  <si>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</si>
  <si>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</si>
  <si>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</si>
  <si>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</si>
  <si>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</si>
  <si>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</si>
  <si>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</si>
  <si>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</si>
  <si>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</si>
  <si>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</si>
  <si>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</si>
  <si>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</si>
  <si>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</si>
  <si>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</si>
  <si>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</si>
  <si>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</si>
  <si>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</si>
  <si>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</si>
  <si>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</si>
  <si>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</si>
  <si>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</si>
  <si>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</si>
  <si>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</si>
  <si>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</si>
  <si>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</si>
  <si>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</si>
  <si>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</si>
  <si>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</si>
  <si>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</si>
  <si>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</si>
  <si>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</si>
  <si>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</si>
  <si>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</si>
  <si>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</si>
  <si>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</si>
  <si>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</si>
  <si>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</si>
  <si>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</si>
  <si>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</si>
  <si>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</si>
  <si>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</si>
  <si>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</si>
  <si>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</si>
  <si>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</si>
  <si>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</si>
  <si>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</si>
  <si>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</si>
  <si>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</si>
  <si>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</si>
  <si>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</si>
  <si>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</si>
  <si>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</si>
  <si>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</si>
  <si>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</si>
  <si>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</si>
  <si>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</si>
  <si>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</si>
  <si>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</si>
  <si>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</si>
  <si>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</si>
  <si>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</si>
  <si>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</si>
  <si>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</si>
  <si>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</si>
  <si>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</si>
  <si>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</si>
  <si>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</si>
  <si>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</si>
  <si>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</si>
  <si>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</si>
  <si>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</si>
  <si>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</si>
  <si>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</si>
  <si>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</si>
  <si>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</si>
  <si>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</si>
  <si>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</si>
  <si>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</si>
  <si>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</si>
  <si>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</si>
  <si>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</si>
  <si>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</si>
  <si>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</si>
  <si>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</si>
  <si>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</si>
  <si>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</si>
  <si>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</si>
  <si>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</si>
  <si>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</si>
  <si>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</si>
  <si>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</si>
  <si>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</si>
  <si>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</si>
  <si>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</si>
  <si>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</si>
  <si>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</si>
  <si>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</si>
  <si>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</si>
  <si>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</si>
  <si>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</si>
  <si>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</si>
  <si>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</si>
  <si>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</si>
  <si>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</si>
  <si>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</si>
  <si>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</si>
  <si>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</si>
  <si>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</si>
  <si>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</si>
  <si>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</si>
  <si>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</si>
  <si>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</si>
  <si>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</si>
  <si>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</si>
  <si>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</si>
  <si>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</si>
  <si>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</si>
  <si>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</si>
  <si>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</si>
  <si>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</si>
  <si>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</si>
  <si>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</si>
  <si>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</si>
  <si>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</si>
  <si>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</si>
  <si>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</si>
  <si>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</si>
  <si>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</si>
  <si>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</si>
  <si>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</si>
  <si>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</si>
  <si>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</si>
  <si>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</si>
  <si>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</si>
  <si>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</si>
  <si>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</si>
  <si>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</si>
  <si>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</si>
  <si>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</si>
  <si>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</si>
  <si>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</si>
  <si>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</si>
  <si>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</si>
  <si>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</si>
  <si>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</si>
  <si>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</si>
  <si>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</si>
  <si>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</si>
  <si>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</si>
  <si>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</si>
  <si>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</si>
  <si>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</si>
  <si>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</si>
  <si>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</si>
  <si>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</si>
  <si>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</si>
  <si>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</si>
  <si>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</si>
  <si>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</si>
  <si>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</si>
  <si>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</si>
  <si>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</si>
  <si>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</si>
  <si>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</si>
  <si>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</si>
  <si>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</si>
  <si>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</si>
  <si>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</si>
  <si>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</si>
  <si>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</si>
  <si>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</si>
  <si>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</si>
  <si>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</si>
  <si>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</si>
  <si>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</si>
  <si>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</si>
  <si>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</si>
  <si>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</si>
  <si>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</si>
  <si>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</si>
  <si>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</si>
  <si>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</si>
  <si>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</si>
  <si>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</si>
  <si>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</si>
  <si>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</si>
  <si>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</si>
  <si>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</si>
  <si>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</si>
  <si>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</si>
  <si>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</si>
  <si>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</si>
  <si>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</si>
  <si>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</si>
  <si>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</si>
  <si>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</si>
  <si>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</si>
  <si>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</si>
  <si>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</si>
  <si>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</si>
  <si>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</si>
  <si>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</si>
  <si>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</si>
  <si>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</si>
  <si>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</si>
  <si>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</si>
  <si>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</si>
  <si>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</si>
  <si>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</si>
  <si>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</si>
  <si>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</si>
  <si>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</si>
  <si>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</si>
  <si>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</si>
  <si>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</si>
  <si>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</si>
  <si>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</si>
  <si>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</si>
  <si>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</si>
  <si>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</si>
  <si>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</si>
  <si>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</si>
  <si>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</si>
  <si>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</si>
  <si>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</si>
  <si>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</si>
  <si>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</si>
  <si>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</si>
  <si>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</si>
  <si>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</si>
  <si>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</si>
  <si>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</si>
  <si>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</si>
  <si>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</si>
  <si>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</si>
  <si>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</si>
  <si>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</si>
  <si>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</si>
  <si>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</si>
  <si>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</si>
  <si>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</si>
  <si>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</si>
  <si>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</si>
  <si>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</si>
  <si>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</si>
  <si>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</si>
  <si>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</si>
  <si>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</si>
  <si>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</si>
  <si>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</si>
  <si>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</si>
  <si>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</si>
  <si>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</si>
  <si>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</si>
  <si>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</si>
  <si>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</si>
  <si>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</si>
  <si>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</si>
  <si>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</si>
  <si>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</si>
  <si>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</si>
  <si>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</si>
  <si>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</si>
  <si>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</si>
  <si>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</si>
  <si>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</si>
  <si>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</si>
  <si>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</si>
  <si>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</si>
  <si>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</si>
  <si>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</si>
  <si>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</si>
  <si>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</si>
  <si>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</si>
  <si>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</si>
  <si>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</si>
  <si>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</si>
  <si>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</si>
  <si>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</si>
  <si>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</si>
  <si>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</si>
  <si>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</si>
  <si>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</si>
  <si>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</si>
  <si>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</si>
  <si>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</si>
  <si>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</si>
  <si>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</si>
  <si>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</si>
  <si>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</si>
  <si>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</si>
  <si>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</si>
  <si>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</si>
  <si>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</si>
  <si>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</si>
  <si>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</si>
  <si>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</si>
  <si>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</si>
  <si>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</si>
  <si>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</si>
  <si>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</si>
  <si>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</si>
  <si>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</si>
  <si>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</si>
  <si>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</si>
  <si>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</si>
  <si>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</si>
  <si>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</si>
  <si>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</si>
  <si>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</si>
  <si>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</si>
  <si>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</si>
  <si>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</si>
  <si>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</si>
  <si>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</si>
  <si>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</si>
  <si>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</si>
  <si>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</si>
  <si>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</si>
  <si>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</si>
  <si>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</si>
  <si>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</si>
  <si>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</si>
  <si>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</si>
  <si>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</si>
  <si>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</si>
  <si>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</si>
  <si>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</si>
  <si>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</si>
  <si>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</si>
  <si>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</si>
  <si>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</si>
  <si>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</si>
  <si>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</si>
  <si>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</si>
  <si>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</si>
  <si>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</si>
  <si>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</si>
  <si>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</si>
  <si>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</si>
  <si>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</si>
  <si>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</si>
  <si>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</si>
  <si>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</si>
  <si>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</si>
  <si>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</si>
  <si>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</si>
  <si>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</si>
  <si>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</si>
  <si>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</si>
  <si>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</si>
  <si>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</si>
  <si>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</si>
  <si>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</si>
  <si>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</si>
  <si>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</si>
  <si>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</si>
  <si>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</si>
  <si>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</si>
  <si>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</si>
  <si>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</si>
  <si>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</si>
  <si>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</si>
  <si>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</si>
  <si>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</si>
  <si>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</si>
  <si>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</si>
  <si>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</si>
  <si>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</si>
  <si>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</si>
  <si>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</si>
  <si>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</si>
  <si>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</si>
  <si>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</si>
  <si>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</si>
  <si>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</si>
  <si>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</si>
  <si>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</si>
  <si>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</si>
  <si>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</si>
  <si>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</si>
  <si>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</si>
  <si>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</si>
  <si>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</si>
  <si>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</si>
  <si>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</si>
  <si>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</si>
  <si>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</si>
  <si>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</si>
  <si>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</si>
  <si>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</si>
  <si>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</si>
  <si>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</si>
  <si>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</si>
  <si>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</si>
  <si>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</si>
  <si>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</si>
  <si>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</si>
  <si>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</si>
  <si>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</si>
  <si>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</si>
  <si>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</si>
  <si>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</si>
  <si>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</si>
  <si>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</si>
  <si>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</si>
  <si>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</si>
  <si>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</si>
  <si>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</si>
  <si>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</si>
  <si>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</si>
  <si>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</si>
  <si>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</si>
  <si>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</si>
  <si>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</si>
  <si>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</si>
  <si>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</si>
  <si>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</si>
  <si>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</si>
  <si>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</si>
  <si>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</si>
  <si>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</si>
  <si>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</si>
  <si>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</si>
  <si>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</si>
  <si>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</si>
  <si>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</si>
  <si>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</si>
  <si>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</si>
  <si>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</si>
  <si>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</si>
  <si>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</si>
  <si>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</si>
  <si>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</si>
  <si>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</si>
  <si>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</si>
  <si>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</si>
  <si>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</si>
  <si>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</si>
  <si>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</si>
  <si>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</si>
  <si>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</si>
  <si>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</si>
  <si>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</si>
  <si>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</si>
  <si>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</si>
  <si>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</si>
  <si>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</si>
  <si>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</si>
  <si>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</si>
  <si>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</si>
  <si>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</si>
  <si>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</si>
  <si>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</si>
  <si>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</si>
  <si>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</si>
  <si>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</si>
  <si>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</si>
  <si>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</si>
  <si>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</si>
  <si>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</si>
  <si>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</si>
  <si>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</si>
  <si>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</si>
  <si>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</si>
  <si>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</si>
  <si>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</si>
  <si>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</si>
  <si>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</si>
  <si>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</si>
  <si>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</si>
  <si>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</si>
  <si>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</si>
  <si>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</si>
  <si>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</si>
  <si>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</si>
  <si>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</si>
  <si>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</si>
  <si>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</si>
  <si>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</si>
  <si>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</si>
  <si>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</si>
  <si>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</si>
  <si>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</si>
  <si>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</si>
  <si>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</si>
  <si>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</si>
  <si>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</si>
  <si>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</si>
  <si>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</si>
  <si>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</si>
  <si>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</si>
  <si>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</si>
  <si>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</si>
  <si>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</si>
  <si>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</si>
  <si>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</si>
  <si>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</si>
  <si>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</si>
  <si>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</si>
  <si>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</si>
  <si>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</si>
  <si>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</si>
  <si>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</si>
  <si>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</si>
  <si>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</si>
  <si>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</si>
  <si>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</si>
  <si>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</si>
  <si>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</si>
  <si>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</si>
  <si>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</si>
  <si>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</si>
  <si>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</si>
  <si>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</si>
  <si>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</si>
  <si>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</si>
  <si>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</si>
  <si>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</si>
  <si>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</si>
  <si>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</si>
  <si>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</si>
  <si>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</si>
  <si>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</si>
  <si>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</si>
  <si>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</si>
  <si>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</si>
  <si>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</si>
  <si>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</si>
  <si>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</si>
  <si>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</si>
  <si>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</si>
  <si>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</si>
  <si>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</si>
  <si>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</si>
  <si>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</si>
  <si>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</si>
  <si>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</si>
  <si>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</si>
  <si>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</si>
  <si>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</si>
  <si>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</si>
  <si>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</si>
  <si>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</si>
  <si>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</si>
  <si>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</si>
  <si>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</si>
  <si>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</si>
  <si>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</si>
  <si>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</si>
  <si>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</si>
  <si>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</si>
  <si>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</si>
  <si>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</si>
  <si>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</si>
  <si>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</si>
  <si>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</si>
  <si>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</si>
  <si>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</si>
  <si>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</si>
  <si>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</si>
  <si>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</si>
  <si>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</si>
  <si>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</si>
  <si>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</si>
  <si>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</si>
  <si>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</si>
  <si>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</si>
  <si>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</si>
  <si>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</si>
  <si>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</si>
  <si>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</si>
  <si>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</si>
  <si>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</si>
  <si>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</si>
  <si>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</si>
  <si>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</si>
  <si>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</si>
  <si>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</si>
  <si>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</si>
  <si>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</si>
  <si>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</si>
  <si>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</si>
  <si>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</si>
  <si>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</si>
  <si>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</si>
  <si>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</si>
  <si>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</si>
  <si>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</si>
  <si>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</si>
  <si>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</si>
  <si>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</si>
  <si>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</si>
  <si>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</si>
  <si>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</si>
  <si>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</si>
  <si>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</si>
  <si>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</si>
  <si>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</si>
  <si>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</si>
  <si>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</si>
  <si>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</si>
  <si>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</si>
  <si>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</si>
  <si>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</si>
  <si>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</si>
  <si>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</si>
  <si>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</si>
  <si>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</si>
  <si>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</si>
  <si>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</si>
  <si>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</si>
  <si>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</si>
  <si>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</si>
  <si>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</si>
  <si>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</si>
  <si>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</si>
  <si>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</si>
  <si>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</si>
  <si>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</si>
  <si>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</si>
  <si>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</si>
  <si>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</si>
  <si>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</si>
  <si>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</si>
  <si>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</si>
  <si>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</si>
  <si>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</si>
  <si>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</si>
  <si>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</si>
  <si>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</si>
  <si>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</si>
  <si>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</si>
  <si>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</si>
  <si>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</si>
  <si>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</si>
  <si>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</si>
  <si>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</si>
  <si>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</si>
  <si>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</si>
  <si>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</si>
  <si>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</si>
  <si>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</si>
  <si>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</si>
  <si>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</si>
  <si>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</si>
  <si>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</si>
  <si>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</si>
  <si>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</si>
  <si>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</si>
  <si>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</si>
  <si>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</si>
  <si>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</si>
  <si>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</si>
  <si>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</si>
  <si>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</si>
  <si>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</si>
  <si>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</si>
  <si>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</si>
  <si>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</si>
  <si>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</si>
  <si>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</si>
  <si>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</si>
  <si>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</si>
  <si>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</si>
  <si>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</si>
  <si>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</si>
  <si>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</si>
  <si>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</si>
  <si>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</si>
  <si>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</si>
  <si>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</si>
  <si>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</si>
  <si>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</si>
  <si>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</si>
  <si>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</si>
  <si>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</si>
  <si>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</si>
  <si>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</si>
  <si>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</si>
  <si>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</si>
  <si>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</si>
  <si>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</si>
  <si>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</si>
  <si>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</si>
  <si>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</si>
  <si>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</si>
  <si>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</si>
  <si>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</si>
  <si>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</si>
  <si>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</si>
  <si>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</si>
  <si>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</si>
  <si>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</si>
  <si>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</si>
  <si>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</si>
  <si>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</si>
  <si>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</si>
  <si>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</si>
  <si>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</si>
  <si>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</si>
  <si>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</si>
  <si>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</si>
  <si>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</si>
  <si>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</si>
  <si>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</si>
  <si>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</si>
  <si>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</si>
  <si>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</si>
  <si>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</si>
  <si>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</si>
  <si>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</si>
  <si>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</si>
  <si>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</si>
  <si>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</si>
  <si>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</si>
  <si>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</si>
  <si>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</si>
  <si>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</si>
  <si>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</si>
  <si>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</si>
  <si>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</si>
  <si>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</si>
  <si>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</si>
  <si>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</si>
  <si>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</si>
  <si>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</si>
  <si>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</si>
  <si>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</si>
  <si>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</si>
  <si>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</si>
  <si>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</si>
  <si>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</si>
  <si>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</si>
  <si>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</si>
  <si>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</si>
  <si>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</si>
  <si>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</si>
  <si>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</si>
  <si>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</si>
  <si>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</si>
  <si>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</si>
  <si>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</si>
  <si>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</si>
  <si>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</si>
  <si>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</si>
  <si>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</si>
  <si>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</si>
  <si>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</si>
  <si>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</si>
  <si>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</si>
  <si>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</si>
  <si>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</si>
  <si>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</si>
  <si>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</si>
  <si>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</si>
  <si>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</si>
  <si>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</si>
  <si>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</si>
  <si>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</si>
  <si>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</si>
  <si>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</si>
  <si>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</si>
  <si>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</si>
  <si>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</si>
  <si>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</si>
  <si>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</si>
  <si>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</si>
  <si>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</si>
  <si>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</si>
  <si>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</si>
  <si>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</si>
  <si>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</si>
  <si>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</si>
  <si>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</si>
  <si>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</si>
  <si>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</si>
  <si>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</si>
  <si>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</si>
  <si>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</si>
  <si>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</si>
  <si>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</si>
  <si>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</si>
  <si>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</si>
  <si>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</si>
  <si>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</si>
  <si>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</si>
  <si>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</si>
  <si>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</si>
  <si>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</si>
  <si>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</si>
  <si>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</si>
  <si>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</si>
  <si>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</si>
  <si>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</si>
  <si>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</si>
  <si>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</si>
  <si>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</si>
  <si>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</si>
  <si>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</si>
  <si>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</si>
  <si>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</si>
  <si>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</si>
  <si>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</si>
  <si>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</si>
  <si>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</si>
  <si>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</si>
  <si>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</si>
  <si>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</si>
  <si>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</si>
  <si>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</si>
  <si>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</si>
  <si>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</si>
  <si>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</si>
  <si>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</si>
  <si>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</si>
  <si>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</si>
  <si>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</si>
  <si>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</si>
  <si>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</si>
  <si>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</si>
  <si>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</si>
  <si>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</si>
  <si>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</si>
  <si>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</si>
  <si>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</si>
  <si>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</si>
  <si>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</si>
  <si>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</si>
  <si>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</si>
  <si>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</si>
  <si>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</si>
  <si>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</si>
  <si>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</si>
  <si>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</si>
  <si>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</si>
  <si>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</si>
  <si>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</si>
  <si>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</si>
  <si>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</si>
  <si>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</si>
  <si>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</si>
  <si>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</si>
  <si>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</si>
  <si>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</si>
  <si>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</si>
  <si>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</si>
  <si>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</si>
  <si>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</si>
  <si>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</si>
  <si>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</si>
  <si>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</si>
  <si>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</si>
  <si>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</si>
  <si>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</si>
  <si>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</si>
  <si>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</si>
  <si>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</si>
  <si>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</si>
  <si>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</si>
  <si>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</si>
  <si>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</si>
  <si>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</si>
  <si>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</si>
  <si>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</si>
  <si>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</si>
  <si>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</si>
  <si>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</si>
  <si>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</si>
  <si>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</si>
  <si>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</si>
  <si>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</si>
  <si>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</si>
  <si>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</si>
  <si>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</si>
  <si>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</si>
  <si>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</si>
  <si>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</si>
  <si>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</si>
  <si>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</si>
  <si>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</si>
  <si>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</si>
  <si>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</si>
  <si>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</si>
  <si>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</si>
  <si>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</si>
  <si>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</si>
  <si>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</si>
  <si>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</si>
  <si>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</si>
  <si>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</si>
  <si>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</si>
  <si>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</si>
  <si>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</si>
  <si>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</si>
  <si>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</si>
  <si>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</si>
  <si>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</si>
  <si>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</si>
  <si>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</si>
  <si>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</si>
  <si>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</si>
  <si>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</si>
  <si>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</si>
  <si>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</si>
  <si>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</si>
  <si>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</si>
  <si>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</si>
  <si>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</si>
  <si>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</si>
  <si>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</si>
  <si>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</si>
  <si>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</si>
  <si>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</si>
  <si>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</si>
  <si>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</si>
  <si>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</si>
  <si>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</si>
  <si>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</si>
  <si>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</si>
  <si>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</si>
  <si>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</si>
  <si>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</si>
  <si>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</si>
  <si>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</si>
  <si>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</si>
  <si>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</si>
  <si>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</si>
  <si>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</si>
  <si>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</si>
  <si>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</si>
  <si>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</si>
  <si>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</si>
  <si>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</si>
  <si>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</si>
  <si>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</si>
  <si>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</si>
  <si>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</si>
  <si>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</si>
  <si>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</si>
  <si>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</si>
  <si>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</si>
  <si>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</si>
  <si>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</si>
  <si>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</si>
  <si>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</si>
  <si>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</si>
  <si>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</si>
  <si>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</si>
  <si>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</si>
  <si>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</si>
  <si>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</si>
  <si>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</si>
  <si>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</si>
  <si>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</si>
  <si>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</si>
  <si>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</si>
  <si>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</si>
  <si>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</si>
  <si>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</si>
  <si>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</si>
  <si>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</si>
  <si>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</si>
  <si>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</si>
  <si>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</si>
  <si>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</si>
  <si>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</si>
  <si>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</si>
  <si>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</si>
  <si>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</si>
  <si>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</si>
  <si>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</si>
  <si>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</si>
  <si>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</si>
  <si>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</si>
  <si>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</si>
  <si>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</si>
  <si>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</si>
  <si>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</si>
  <si>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</si>
  <si>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</si>
  <si>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</si>
  <si>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</si>
  <si>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</si>
  <si>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</si>
  <si>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</si>
  <si>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</si>
  <si>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</si>
  <si>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</si>
  <si>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</si>
  <si>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</si>
  <si>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</si>
  <si>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</si>
  <si>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</si>
  <si>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</si>
  <si>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</si>
  <si>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</si>
  <si>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</si>
  <si>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</si>
  <si>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</si>
  <si>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</si>
  <si>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</si>
  <si>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</si>
  <si>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</si>
  <si>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</si>
  <si>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</si>
  <si>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</si>
  <si>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</si>
  <si>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</si>
  <si>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</si>
  <si>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</si>
  <si>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</si>
  <si>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</si>
  <si>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</si>
  <si>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</si>
  <si>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</si>
  <si>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</si>
  <si>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</si>
  <si>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</si>
  <si>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</si>
  <si>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</si>
  <si>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</si>
  <si>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</si>
  <si>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</si>
  <si>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</si>
  <si>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</si>
  <si>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</si>
  <si>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</si>
  <si>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</si>
  <si>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</si>
  <si>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</si>
  <si>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</si>
  <si>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</si>
  <si>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</si>
  <si>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</si>
  <si>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</si>
  <si>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</si>
  <si>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</si>
  <si>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</si>
  <si>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</si>
  <si>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</si>
  <si>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</si>
  <si>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</si>
  <si>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</si>
  <si>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</si>
  <si>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</si>
  <si>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</si>
  <si>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</si>
  <si>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</si>
  <si>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</si>
  <si>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</si>
  <si>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</si>
  <si>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</si>
  <si>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</si>
  <si>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</si>
  <si>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</si>
  <si>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</si>
  <si>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</si>
  <si>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</si>
  <si>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</si>
  <si>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</si>
  <si>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</si>
  <si>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</si>
  <si>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</si>
  <si>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</si>
  <si>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</si>
  <si>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</si>
  <si>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</si>
  <si>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</si>
  <si>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</si>
  <si>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</si>
  <si>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</si>
  <si>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</si>
  <si>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</si>
  <si>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</si>
  <si>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</si>
  <si>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</si>
  <si>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</si>
  <si>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</si>
  <si>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</si>
  <si>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</si>
  <si>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</si>
  <si>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</si>
  <si>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</si>
  <si>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</si>
  <si>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</si>
  <si>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</si>
  <si>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</si>
  <si>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</si>
  <si>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</si>
  <si>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</si>
  <si>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</si>
  <si>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</si>
  <si>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</si>
  <si>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</si>
  <si>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</si>
  <si>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</si>
  <si>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</si>
  <si>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</si>
  <si>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</si>
  <si>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</si>
  <si>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</si>
  <si>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</si>
  <si>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</si>
  <si>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</si>
  <si>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</si>
  <si>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</si>
  <si>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</si>
  <si>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</si>
  <si>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</si>
  <si>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</si>
  <si>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</si>
  <si>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</si>
  <si>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</si>
  <si>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</si>
  <si>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</si>
  <si>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</si>
  <si>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</si>
  <si>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</si>
  <si>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</si>
  <si>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</si>
  <si>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</si>
  <si>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</si>
  <si>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</si>
  <si>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</si>
  <si>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</si>
  <si>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</si>
  <si>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</si>
  <si>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</si>
  <si>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</si>
  <si>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</si>
  <si>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</si>
  <si>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</si>
  <si>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</si>
  <si>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</si>
  <si>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</si>
  <si>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</si>
  <si>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</si>
  <si>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</si>
  <si>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</si>
  <si>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</si>
  <si>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</si>
  <si>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</si>
  <si>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</si>
  <si>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</si>
  <si>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</si>
  <si>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</si>
  <si>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</si>
  <si>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</si>
  <si>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</si>
  <si>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</si>
  <si>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</si>
  <si>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</si>
  <si>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</si>
  <si>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</si>
  <si>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</si>
  <si>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</si>
  <si>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</si>
  <si>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</si>
  <si>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</si>
  <si>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</si>
  <si>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</si>
  <si>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</si>
  <si>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</si>
  <si>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</si>
  <si>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</si>
  <si>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</si>
  <si>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</si>
  <si>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</si>
  <si>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</si>
  <si>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</si>
  <si>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</si>
  <si>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</si>
  <si>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</si>
  <si>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</si>
  <si>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</si>
  <si>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</si>
  <si>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</si>
  <si>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</si>
  <si>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</si>
  <si>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</si>
  <si>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</si>
  <si>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</si>
  <si>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</si>
  <si>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</si>
  <si>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</si>
  <si>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</si>
  <si>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</si>
  <si>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</si>
  <si>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</si>
  <si>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</si>
  <si>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</si>
  <si>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</si>
  <si>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</si>
  <si>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</si>
  <si>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</si>
  <si>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</si>
  <si>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</si>
  <si>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</si>
  <si>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</si>
  <si>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</si>
  <si>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</si>
  <si>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</si>
  <si>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</si>
  <si>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</si>
  <si>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</si>
  <si>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</si>
  <si>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</si>
  <si>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</si>
  <si>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</si>
  <si>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</si>
  <si>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</si>
  <si>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</si>
  <si>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</si>
  <si>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</si>
  <si>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</si>
  <si>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</si>
  <si>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</si>
  <si>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</si>
  <si>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</si>
  <si>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</si>
  <si>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</si>
  <si>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</si>
  <si>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</si>
  <si>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</si>
  <si>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</si>
  <si>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</si>
  <si>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</si>
  <si>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</si>
  <si>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</si>
  <si>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</si>
  <si>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</si>
  <si>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</si>
  <si>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</si>
  <si>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</si>
  <si>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</si>
  <si>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</si>
  <si>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</si>
  <si>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</si>
  <si>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</si>
  <si>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</si>
  <si>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</si>
  <si>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</si>
  <si>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</si>
  <si>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</si>
  <si>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</si>
  <si>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</si>
  <si>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</si>
  <si>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</si>
  <si>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</si>
  <si>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</si>
  <si>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</si>
  <si>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</si>
  <si>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</si>
  <si>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</si>
  <si>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</si>
  <si>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</si>
  <si>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</si>
  <si>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</si>
  <si>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</si>
  <si>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</si>
  <si>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</si>
  <si>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</si>
  <si>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</si>
  <si>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</si>
  <si>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</si>
  <si>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</si>
  <si>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</si>
  <si>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</si>
  <si>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</si>
  <si>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</si>
  <si>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</si>
  <si>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</si>
  <si>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</si>
  <si>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</si>
  <si>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</si>
  <si>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</si>
  <si>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</si>
  <si>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</si>
  <si>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</si>
  <si>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</si>
  <si>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</si>
  <si>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</si>
  <si>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</si>
  <si>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</si>
  <si>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</si>
  <si>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</si>
  <si>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</si>
  <si>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</si>
  <si>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</si>
  <si>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</si>
  <si>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</si>
  <si>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</si>
  <si>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</si>
  <si>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</si>
  <si>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</si>
  <si>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</si>
  <si>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</si>
  <si>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</si>
  <si>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</si>
  <si>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</si>
  <si>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</si>
  <si>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</si>
  <si>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</si>
  <si>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</si>
  <si>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</si>
  <si>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</si>
  <si>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</si>
  <si>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</si>
  <si>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</si>
  <si>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</si>
  <si>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</si>
  <si>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</si>
  <si>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</si>
  <si>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</si>
  <si>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</si>
  <si>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</si>
  <si>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</si>
  <si>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</si>
  <si>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</si>
  <si>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</si>
  <si>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</si>
  <si>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</si>
  <si>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</si>
  <si>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</si>
  <si>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</si>
  <si>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</si>
  <si>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</si>
  <si>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</si>
  <si>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</si>
  <si>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</si>
  <si>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</si>
  <si>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</si>
  <si>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</si>
  <si>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</si>
  <si>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</si>
  <si>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</si>
  <si>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</si>
  <si>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</si>
  <si>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</si>
  <si>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</si>
  <si>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</si>
  <si>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</si>
  <si>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</si>
  <si>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</si>
  <si>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</si>
  <si>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</si>
  <si>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</si>
  <si>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</si>
  <si>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</si>
  <si>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</si>
  <si>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</si>
  <si>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</si>
  <si>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</si>
  <si>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</si>
  <si>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</si>
  <si>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</si>
  <si>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</si>
  <si>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</si>
  <si>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</si>
  <si>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</si>
  <si>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</si>
  <si>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</si>
  <si>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</si>
  <si>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</si>
  <si>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</si>
  <si>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</si>
  <si>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</si>
  <si>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</si>
  <si>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</si>
  <si>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</si>
  <si>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</si>
  <si>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</si>
  <si>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</si>
  <si>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</si>
  <si>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</si>
  <si>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</si>
  <si>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</si>
  <si>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</si>
  <si>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</si>
  <si>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</si>
  <si>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</si>
  <si>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</si>
  <si>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</si>
  <si>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</si>
  <si>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</si>
  <si>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</si>
  <si>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</si>
  <si>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</si>
  <si>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</si>
  <si>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</si>
  <si>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</si>
  <si>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</si>
  <si>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</si>
  <si>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</si>
  <si>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</si>
  <si>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</si>
  <si>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</si>
  <si>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</si>
  <si>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</si>
  <si>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</si>
  <si>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</si>
  <si>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</si>
  <si>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</si>
  <si>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</si>
  <si>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</si>
  <si>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</si>
  <si>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</si>
  <si>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</si>
  <si>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</si>
  <si>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</si>
  <si>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</si>
  <si>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</si>
  <si>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</si>
  <si>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</si>
  <si>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</si>
  <si>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</si>
  <si>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</si>
  <si>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</si>
  <si>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</si>
  <si>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</si>
  <si>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</si>
  <si>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</si>
  <si>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</si>
  <si>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</si>
  <si>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</si>
  <si>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</si>
  <si>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</si>
  <si>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</si>
  <si>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</si>
  <si>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</si>
  <si>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</si>
  <si>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</si>
  <si>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</si>
  <si>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</si>
  <si>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</si>
  <si>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</si>
  <si>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</si>
  <si>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</si>
  <si>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</si>
  <si>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</si>
  <si>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</si>
  <si>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</si>
  <si>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</si>
  <si>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</si>
  <si>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</si>
  <si>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</si>
  <si>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</si>
  <si>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</si>
  <si>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</si>
  <si>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</si>
  <si>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</si>
  <si>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</si>
  <si>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</si>
  <si>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</si>
  <si>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</si>
  <si>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</si>
  <si>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</si>
  <si>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</si>
  <si>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</si>
  <si>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</si>
  <si>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</si>
  <si>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</si>
  <si>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</si>
  <si>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</si>
  <si>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</si>
  <si>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</si>
  <si>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</si>
  <si>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</si>
  <si>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</si>
  <si>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</si>
  <si>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</si>
  <si>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</si>
  <si>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</si>
  <si>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</si>
  <si>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</si>
  <si>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</si>
  <si>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</si>
  <si>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</si>
  <si>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</si>
  <si>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</si>
  <si>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</si>
  <si>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</si>
  <si>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</si>
  <si>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</si>
  <si>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</si>
  <si>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</si>
  <si>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</si>
  <si>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</si>
  <si>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</si>
  <si>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</si>
  <si>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</si>
  <si>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</si>
  <si>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</si>
  <si>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</si>
  <si>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</si>
  <si>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</si>
  <si>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</si>
  <si>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</si>
  <si>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</si>
  <si>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</si>
  <si>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</si>
  <si>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</si>
  <si>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</si>
  <si>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</si>
  <si>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</si>
  <si>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</si>
  <si>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</si>
  <si>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</si>
  <si>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</si>
  <si>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</si>
  <si>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</si>
  <si>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</si>
  <si>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</si>
  <si>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</si>
  <si>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</si>
  <si>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</si>
  <si>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</si>
  <si>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</si>
  <si>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</si>
  <si>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</si>
  <si>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</si>
  <si>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</si>
  <si>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</si>
  <si>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</si>
  <si>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</si>
  <si>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</si>
  <si>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</si>
  <si>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</si>
  <si>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</si>
  <si>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</si>
  <si>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</si>
  <si>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</si>
  <si>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</si>
  <si>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</si>
  <si>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</si>
  <si>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</si>
  <si>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</si>
  <si>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</si>
  <si>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</si>
  <si>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</si>
  <si>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</si>
  <si>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</si>
  <si>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</si>
  <si>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</si>
  <si>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</si>
  <si>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</si>
  <si>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</si>
  <si>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</si>
  <si>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</si>
  <si>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</si>
  <si>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</si>
  <si>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</si>
  <si>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</si>
  <si>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</si>
  <si>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</si>
  <si>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</si>
  <si>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</si>
  <si>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</si>
  <si>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</si>
  <si>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</si>
  <si>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</si>
  <si>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</si>
  <si>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</si>
  <si>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</si>
  <si>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</si>
  <si>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</si>
  <si>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</si>
  <si>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</si>
  <si>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</si>
  <si>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</si>
  <si>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</si>
  <si>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</si>
  <si>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</si>
  <si>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</si>
  <si>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</si>
  <si>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</si>
  <si>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</si>
  <si>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</si>
  <si>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</si>
  <si>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</si>
  <si>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</si>
  <si>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</si>
  <si>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</si>
  <si>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</si>
  <si>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</si>
  <si>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</si>
  <si>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</si>
  <si>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</si>
  <si>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</si>
  <si>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</si>
  <si>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</si>
  <si>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</si>
  <si>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</si>
  <si>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</si>
  <si>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</si>
  <si>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</si>
  <si>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</si>
  <si>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</si>
  <si>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</si>
  <si>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</si>
  <si>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</si>
  <si>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</si>
  <si>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</si>
  <si>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</si>
  <si>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</si>
  <si>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</si>
  <si>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</si>
  <si>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</si>
  <si>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</si>
  <si>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</si>
  <si>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</si>
  <si>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</si>
  <si>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</si>
  <si>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</si>
  <si>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</si>
  <si>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</si>
  <si>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</si>
  <si>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</si>
  <si>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</si>
  <si>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</si>
  <si>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</si>
  <si>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</si>
  <si>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</si>
  <si>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</si>
  <si>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</si>
  <si>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</si>
  <si>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</si>
  <si>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</si>
  <si>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</si>
  <si>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</si>
  <si>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</si>
  <si>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</si>
  <si>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</si>
  <si>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</si>
  <si>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</si>
  <si>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</si>
  <si>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</si>
  <si>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</si>
  <si>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</si>
  <si>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</si>
  <si>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</si>
  <si>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</si>
  <si>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</si>
  <si>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</si>
  <si>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</si>
  <si>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</si>
  <si>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</si>
  <si>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</si>
  <si>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</si>
  <si>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</si>
  <si>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</si>
  <si>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</si>
  <si>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</si>
  <si>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</si>
  <si>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</si>
  <si>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</si>
  <si>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</si>
  <si>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</si>
  <si>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</si>
  <si>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</si>
  <si>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</si>
  <si>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</si>
  <si>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</si>
  <si>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</si>
  <si>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</si>
  <si>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</si>
  <si>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</si>
  <si>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</si>
  <si>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</si>
  <si>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</si>
  <si>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</si>
  <si>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</si>
  <si>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</si>
  <si>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</si>
  <si>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</si>
  <si>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</si>
  <si>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</si>
  <si>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</si>
  <si>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</si>
  <si>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</si>
  <si>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</si>
  <si>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</si>
  <si>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</si>
  <si>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</si>
  <si>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</si>
  <si>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</si>
  <si>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</si>
  <si>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</si>
  <si>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</si>
  <si>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</si>
  <si>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</si>
  <si>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</si>
  <si>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</si>
  <si>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</si>
  <si>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</si>
  <si>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</si>
  <si>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</si>
  <si>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</si>
  <si>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</si>
  <si>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</si>
  <si>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</si>
  <si>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</si>
  <si>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</si>
  <si>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</si>
  <si>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</si>
  <si>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</si>
  <si>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</si>
  <si>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</si>
  <si>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</si>
  <si>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</si>
  <si>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</si>
  <si>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</si>
  <si>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</si>
  <si>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</si>
  <si>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</si>
  <si>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</si>
  <si>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</si>
  <si>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</si>
  <si>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</si>
  <si>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</si>
  <si>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</si>
  <si>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</si>
  <si>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</si>
  <si>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</si>
  <si>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</si>
  <si>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</si>
  <si>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</si>
  <si>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</si>
  <si>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</si>
  <si>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</si>
  <si>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</si>
  <si>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</si>
  <si>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</si>
  <si>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</si>
  <si>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</si>
  <si>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</si>
  <si>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</si>
  <si>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</si>
  <si>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</si>
  <si>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</si>
  <si>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</si>
  <si>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</si>
  <si>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</si>
  <si>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</si>
  <si>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</si>
  <si>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</si>
  <si>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</si>
  <si>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</si>
  <si>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</si>
  <si>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</si>
  <si>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</si>
  <si>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</si>
  <si>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</si>
  <si>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</si>
  <si>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</si>
  <si>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</si>
  <si>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</si>
  <si>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</si>
  <si>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</si>
  <si>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</si>
  <si>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</si>
  <si>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</si>
  <si>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</si>
  <si>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</si>
  <si>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</si>
  <si>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</si>
  <si>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</si>
  <si>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</si>
  <si>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</si>
  <si>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</si>
  <si>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</si>
  <si>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</si>
  <si>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</si>
  <si>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</si>
  <si>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</si>
  <si>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</si>
  <si>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</si>
  <si>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</si>
  <si>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</si>
  <si>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</si>
  <si>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</si>
  <si>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</si>
  <si>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</si>
  <si>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</si>
  <si>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</si>
  <si>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</si>
  <si>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</si>
  <si>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</si>
  <si>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</si>
  <si>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</si>
  <si>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</si>
  <si>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</si>
  <si>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</si>
  <si>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</si>
  <si>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</si>
  <si>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</si>
  <si>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</si>
  <si>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</si>
  <si>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</si>
  <si>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</si>
  <si>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</si>
  <si>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</si>
  <si>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</si>
  <si>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</si>
  <si>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</si>
  <si>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</si>
  <si>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</si>
  <si>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</si>
  <si>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</si>
  <si>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</si>
  <si>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</si>
  <si>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</si>
  <si>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</si>
  <si>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</si>
  <si>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</si>
  <si>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</si>
  <si>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</si>
  <si>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</si>
  <si>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</si>
  <si>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</si>
  <si>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</si>
  <si>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</si>
  <si>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</si>
  <si>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</si>
  <si>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</si>
  <si>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</si>
  <si>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</si>
  <si>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</si>
  <si>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</si>
  <si>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</si>
  <si>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</si>
  <si>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</si>
  <si>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</si>
  <si>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</si>
  <si>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</si>
  <si>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</si>
  <si>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</si>
  <si>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</si>
  <si>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</si>
  <si>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</si>
  <si>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</si>
  <si>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</si>
  <si>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</si>
  <si>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</si>
  <si>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</si>
  <si>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</si>
  <si>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</si>
  <si>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</si>
  <si>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</si>
  <si>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</si>
  <si>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</si>
  <si>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</si>
  <si>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</si>
  <si>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</si>
  <si>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</si>
  <si>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</si>
  <si>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</si>
  <si>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</si>
  <si>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</si>
  <si>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</si>
  <si>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</si>
  <si>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</si>
  <si>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</si>
  <si>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</si>
  <si>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</si>
  <si>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</si>
  <si>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</si>
  <si>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</si>
  <si>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</si>
  <si>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</si>
  <si>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</si>
  <si>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</si>
  <si>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</si>
  <si>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</si>
  <si>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</si>
  <si>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</si>
  <si>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</si>
  <si>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</si>
  <si>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</si>
  <si>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</si>
  <si>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</si>
  <si>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</si>
  <si>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</si>
  <si>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</si>
  <si>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</si>
  <si>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</si>
  <si>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</si>
  <si>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</si>
  <si>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</si>
  <si>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</si>
  <si>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</si>
  <si>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</si>
  <si>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</si>
  <si>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</si>
  <si>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</si>
  <si>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</si>
  <si>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</si>
  <si>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</si>
  <si>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</si>
  <si>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</si>
  <si>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</si>
  <si>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</si>
  <si>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</si>
  <si>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</si>
  <si>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</si>
  <si>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</si>
  <si>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</si>
  <si>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</si>
  <si>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</si>
  <si>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</si>
  <si>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</si>
  <si>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</si>
  <si>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</si>
  <si>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</si>
  <si>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</si>
  <si>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</si>
  <si>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</si>
  <si>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</si>
  <si>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</si>
  <si>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</si>
  <si>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</si>
  <si>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</si>
  <si>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</si>
  <si>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</si>
  <si>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</si>
  <si>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</si>
  <si>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</si>
  <si>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</si>
  <si>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</si>
  <si>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</si>
  <si>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</si>
  <si>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</si>
  <si>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</si>
  <si>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</si>
  <si>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</si>
  <si>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</si>
  <si>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</si>
  <si>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</si>
  <si>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</si>
  <si>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</si>
  <si>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</si>
  <si>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</si>
  <si>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</si>
  <si>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</si>
  <si>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</si>
  <si>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</si>
  <si>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</si>
  <si>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</si>
  <si>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</si>
  <si>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</si>
  <si>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</si>
  <si>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</si>
  <si>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</si>
  <si>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</si>
  <si>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</si>
  <si>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</si>
  <si>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</si>
  <si>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</si>
  <si>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</si>
  <si>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</si>
  <si>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</si>
  <si>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</si>
  <si>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</si>
  <si>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</si>
  <si>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</si>
  <si>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</si>
  <si>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</si>
  <si>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</si>
  <si>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</si>
  <si>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</si>
  <si>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</si>
  <si>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</si>
  <si>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</si>
  <si>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</si>
  <si>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</si>
  <si>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</si>
  <si>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</si>
  <si>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</si>
  <si>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</si>
  <si>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</si>
  <si>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</si>
  <si>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</si>
  <si>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</si>
  <si>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</si>
  <si>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</si>
  <si>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</si>
  <si>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</si>
  <si>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</si>
  <si>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</si>
  <si>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</si>
  <si>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</si>
  <si>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</si>
  <si>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</si>
  <si>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</si>
  <si>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</si>
  <si>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</si>
  <si>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</si>
  <si>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</si>
  <si>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</si>
  <si>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</si>
  <si>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</si>
  <si>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</si>
  <si>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</si>
  <si>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</si>
  <si>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</si>
  <si>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</si>
  <si>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</si>
  <si>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</si>
  <si>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</si>
  <si>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</si>
  <si>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</si>
  <si>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</si>
  <si>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</si>
  <si>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</si>
  <si>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</si>
  <si>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</si>
  <si>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</si>
  <si>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</si>
  <si>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</si>
  <si>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</si>
  <si>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</si>
  <si>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</si>
  <si>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</si>
  <si>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</si>
  <si>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</si>
  <si>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</si>
  <si>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</si>
  <si>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</si>
  <si>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</si>
  <si>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</si>
  <si>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</si>
  <si>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</si>
  <si>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</si>
  <si>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</si>
  <si>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</si>
  <si>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</si>
  <si>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</si>
  <si>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</si>
  <si>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</si>
  <si>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</si>
  <si>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</si>
  <si>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</si>
  <si>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</si>
  <si>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</si>
  <si>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</si>
  <si>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</si>
  <si>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</si>
  <si>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</si>
  <si>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</si>
  <si>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</si>
  <si>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</si>
  <si>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</si>
  <si>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</si>
  <si>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</si>
  <si>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</si>
  <si>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</si>
  <si>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</si>
  <si>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</si>
  <si>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</si>
  <si>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</si>
  <si>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</si>
  <si>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</si>
  <si>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</si>
  <si>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</si>
  <si>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</si>
  <si>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</si>
  <si>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</si>
  <si>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</si>
  <si>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</si>
  <si>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</si>
  <si>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</si>
  <si>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</si>
  <si>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</si>
  <si>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</si>
  <si>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</si>
  <si>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</si>
  <si>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</si>
  <si>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</si>
  <si>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</si>
  <si>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</si>
  <si>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</si>
  <si>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</si>
  <si>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</si>
  <si>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</si>
  <si>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</si>
  <si>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</si>
  <si>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</si>
  <si>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</si>
  <si>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</si>
  <si>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</si>
  <si>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</si>
  <si>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</si>
  <si>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</si>
  <si>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</si>
  <si>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</si>
  <si>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</si>
  <si>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</si>
  <si>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</si>
  <si>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</si>
  <si>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</si>
  <si>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</si>
  <si>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</si>
  <si>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</si>
  <si>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</si>
  <si>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</si>
  <si>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</si>
  <si>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</si>
  <si>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</si>
  <si>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</si>
  <si>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</si>
  <si>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</si>
  <si>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</si>
  <si>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</si>
  <si>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</si>
  <si>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</si>
  <si>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</si>
  <si>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</si>
  <si>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</si>
  <si>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</si>
  <si>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</si>
  <si>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</si>
  <si>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</si>
  <si>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</si>
  <si>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</si>
  <si>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</si>
  <si>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</si>
  <si>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</si>
  <si>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</si>
  <si>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</si>
  <si>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</si>
  <si>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</si>
  <si>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</si>
  <si>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</si>
  <si>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</si>
  <si>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</si>
  <si>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</si>
  <si>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</si>
  <si>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</si>
  <si>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</si>
  <si>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</si>
  <si>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</si>
  <si>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</si>
  <si>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</si>
  <si>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</si>
  <si>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</si>
  <si>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</si>
  <si>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</si>
  <si>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</si>
  <si>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</si>
  <si>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</si>
  <si>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</si>
  <si>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</si>
  <si>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</si>
  <si>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</si>
  <si>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</si>
  <si>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</si>
  <si>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</si>
  <si>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</si>
  <si>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</si>
  <si>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</si>
  <si>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</si>
  <si>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</si>
  <si>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</si>
  <si>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</si>
  <si>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</si>
  <si>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</si>
  <si>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</si>
  <si>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</si>
  <si>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</si>
  <si>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</si>
  <si>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</si>
  <si>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</si>
  <si>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</si>
  <si>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</si>
  <si>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</si>
  <si>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</si>
  <si>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</si>
  <si>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</si>
  <si>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</si>
  <si>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</si>
  <si>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</si>
  <si>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</si>
  <si>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</si>
  <si>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</si>
  <si>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</si>
  <si>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</si>
  <si>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</si>
  <si>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</si>
  <si>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</si>
  <si>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</si>
  <si>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</si>
  <si>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</si>
  <si>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</si>
  <si>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</si>
  <si>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</si>
  <si>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</si>
  <si>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</si>
  <si>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</si>
  <si>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</si>
  <si>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</si>
  <si>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</si>
  <si>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</si>
  <si>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</si>
  <si>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</si>
  <si>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</si>
  <si>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</si>
  <si>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</si>
  <si>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</si>
  <si>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</si>
  <si>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</si>
  <si>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</si>
  <si>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</si>
  <si>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</si>
  <si>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</si>
  <si>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</si>
  <si>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</si>
  <si>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</si>
  <si>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</si>
  <si>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</si>
  <si>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</si>
  <si>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</si>
  <si>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</si>
  <si>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</si>
  <si>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</si>
  <si>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</si>
  <si>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</si>
  <si>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</si>
  <si>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</si>
  <si>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</si>
  <si>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</si>
  <si>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</si>
  <si>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</si>
  <si>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</si>
  <si>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</si>
  <si>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</si>
  <si>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</si>
  <si>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</si>
  <si>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</si>
  <si>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</si>
  <si>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</si>
  <si>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</si>
  <si>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</si>
  <si>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</si>
  <si>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</si>
  <si>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</si>
  <si>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</si>
  <si>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</si>
  <si>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</si>
  <si>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</si>
  <si>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</si>
  <si>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</si>
  <si>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</si>
  <si>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</si>
  <si>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</si>
  <si>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</si>
  <si>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</si>
  <si>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</si>
  <si>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</si>
  <si>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</si>
  <si>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</si>
  <si>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</si>
  <si>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</si>
  <si>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</si>
  <si>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</si>
  <si>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</si>
  <si>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</si>
  <si>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</si>
  <si>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</si>
  <si>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</si>
  <si>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</si>
  <si>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</si>
  <si>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</si>
  <si>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</si>
  <si>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</si>
  <si>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</si>
  <si>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</si>
  <si>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</si>
  <si>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</si>
  <si>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</si>
  <si>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</si>
  <si>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</si>
  <si>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</si>
  <si>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</si>
  <si>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</si>
  <si>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</si>
  <si>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</si>
  <si>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</si>
  <si>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</si>
  <si>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</si>
  <si>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</si>
  <si>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</si>
  <si>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</si>
  <si>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</si>
  <si>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</si>
  <si>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</si>
  <si>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</si>
  <si>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</si>
  <si>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</si>
  <si>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</si>
  <si>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</si>
  <si>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</si>
  <si>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</si>
  <si>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</si>
  <si>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</si>
  <si>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</si>
  <si>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</si>
  <si>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</si>
  <si>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</si>
  <si>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</si>
  <si>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</si>
  <si>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</si>
  <si>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</si>
  <si>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</si>
  <si>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</si>
  <si>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</si>
  <si>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</si>
  <si>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</si>
  <si>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</si>
  <si>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</si>
  <si>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</si>
  <si>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</si>
  <si>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</si>
  <si>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</si>
  <si>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</si>
  <si>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</si>
  <si>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</si>
  <si>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</si>
  <si>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</si>
  <si>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</si>
  <si>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</si>
  <si>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</si>
  <si>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</si>
  <si>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</si>
  <si>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</si>
  <si>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</si>
  <si>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</si>
  <si>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</si>
  <si>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</si>
  <si>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</si>
  <si>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</si>
  <si>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</si>
  <si>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</si>
  <si>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</si>
  <si>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</si>
  <si>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</si>
  <si>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</si>
  <si>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</si>
  <si>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</si>
  <si>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</si>
  <si>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</si>
  <si>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</si>
  <si>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</si>
  <si>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</si>
  <si>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</si>
  <si>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</si>
  <si>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</si>
  <si>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</si>
  <si>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</si>
  <si>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</si>
  <si>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</si>
  <si>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</si>
  <si>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</si>
  <si>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</si>
  <si>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</si>
  <si>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</si>
  <si>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</si>
  <si>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</si>
  <si>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</si>
  <si>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</si>
  <si>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</si>
  <si>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</si>
  <si>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</si>
  <si>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</si>
  <si>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</si>
  <si>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</si>
  <si>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</si>
  <si>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</si>
  <si>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</si>
  <si>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</si>
  <si>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</si>
  <si>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</si>
  <si>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</si>
  <si>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</si>
  <si>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</si>
  <si>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</si>
  <si>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</si>
  <si>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</si>
  <si>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</si>
  <si>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</si>
  <si>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</si>
  <si>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</si>
  <si>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</si>
  <si>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</si>
  <si>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</si>
  <si>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</si>
  <si>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</si>
  <si>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</si>
  <si>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</si>
  <si>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</si>
  <si>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</si>
  <si>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</si>
  <si>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</si>
  <si>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</si>
  <si>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</si>
  <si>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</si>
  <si>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</si>
  <si>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</si>
  <si>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</si>
  <si>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</si>
  <si>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</si>
  <si>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</si>
  <si>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</si>
  <si>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</si>
  <si>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</si>
  <si>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</si>
  <si>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</si>
  <si>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</si>
  <si>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</si>
  <si>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</si>
  <si>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</si>
  <si>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</si>
  <si>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</si>
  <si>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</si>
  <si>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</si>
  <si>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</si>
  <si>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</si>
  <si>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</si>
  <si>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</si>
  <si>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</si>
  <si>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</si>
  <si>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</si>
  <si>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</si>
  <si>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</si>
  <si>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</si>
  <si>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</si>
  <si>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</si>
  <si>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</si>
  <si>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</si>
  <si>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</si>
  <si>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</si>
  <si>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</si>
  <si>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</si>
  <si>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</si>
  <si>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</si>
  <si>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</si>
  <si>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</si>
  <si>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</si>
  <si>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</si>
  <si>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</si>
  <si>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</si>
  <si>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</si>
  <si>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</si>
  <si>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</si>
  <si>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</si>
  <si>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</si>
  <si>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</si>
  <si>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</si>
  <si>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</si>
  <si>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</si>
  <si>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</si>
  <si>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</si>
  <si>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</si>
  <si>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</si>
  <si>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</si>
  <si>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</si>
  <si>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</si>
  <si>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</si>
  <si>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</si>
  <si>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</si>
  <si>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</si>
  <si>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</si>
  <si>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</si>
  <si>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</si>
  <si>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</si>
  <si>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</si>
  <si>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</si>
  <si>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</si>
  <si>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</si>
  <si>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</si>
  <si>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</si>
  <si>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</si>
  <si>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</si>
  <si>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</si>
  <si>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</si>
  <si>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</si>
  <si>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</si>
  <si>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</si>
  <si>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</si>
  <si>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</si>
  <si>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</si>
  <si>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</si>
  <si>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</si>
  <si>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</si>
  <si>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</si>
  <si>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</si>
  <si>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</si>
  <si>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</si>
  <si>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</si>
  <si>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</si>
  <si>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</si>
  <si>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</si>
  <si>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</si>
  <si>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</si>
  <si>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</si>
  <si>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</si>
  <si>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</si>
  <si>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</si>
  <si>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</si>
  <si>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</si>
  <si>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</si>
  <si>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</si>
  <si>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</si>
  <si>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</si>
  <si>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</si>
  <si>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</si>
  <si>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</si>
  <si>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</si>
  <si>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</si>
  <si>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</si>
  <si>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</si>
  <si>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</si>
  <si>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</si>
  <si>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</si>
  <si>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</si>
  <si>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</si>
  <si>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</si>
  <si>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</si>
  <si>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</si>
  <si>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</si>
  <si>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</si>
  <si>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</si>
  <si>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</si>
  <si>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</si>
  <si>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</si>
  <si>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</si>
  <si>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</si>
  <si>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</si>
  <si>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</si>
  <si>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</si>
  <si>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</si>
  <si>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</si>
  <si>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</si>
  <si>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</si>
  <si>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</si>
  <si>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</si>
  <si>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</si>
  <si>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</si>
  <si>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</si>
  <si>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</si>
  <si>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</si>
  <si>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</si>
  <si>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</si>
  <si>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</si>
  <si>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</si>
  <si>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</si>
  <si>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</si>
  <si>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</si>
  <si>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</si>
  <si>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</si>
  <si>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</si>
  <si>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</si>
  <si>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</si>
  <si>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</si>
  <si>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</si>
  <si>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</si>
  <si>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</si>
  <si>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</si>
  <si>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</si>
  <si>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</si>
  <si>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</si>
  <si>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</si>
  <si>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</si>
  <si>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</si>
  <si>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</si>
  <si>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</si>
  <si>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</si>
  <si>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</si>
  <si>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</si>
  <si>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</si>
  <si>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</si>
  <si>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</si>
  <si>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</si>
  <si>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</si>
  <si>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</si>
  <si>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</si>
  <si>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</si>
  <si>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</si>
  <si>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</si>
  <si>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</si>
  <si>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</si>
  <si>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</si>
  <si>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</si>
  <si>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</si>
  <si>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</si>
  <si>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</si>
  <si>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</si>
  <si>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</si>
  <si>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</si>
  <si>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</si>
  <si>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</si>
  <si>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</si>
  <si>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</si>
  <si>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</si>
  <si>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</si>
  <si>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</si>
  <si>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</si>
  <si>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</si>
  <si>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</si>
  <si>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</si>
  <si>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</si>
  <si>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</si>
  <si>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</si>
  <si>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</si>
  <si>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</si>
  <si>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</si>
  <si>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</si>
  <si>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</si>
  <si>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</si>
  <si>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</si>
  <si>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</si>
  <si>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</si>
  <si>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</si>
  <si>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</si>
  <si>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</si>
  <si>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</si>
  <si>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</si>
  <si>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</si>
  <si>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</si>
  <si>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</si>
  <si>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</si>
  <si>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</si>
  <si>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</si>
  <si>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</si>
  <si>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</si>
  <si>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</si>
  <si>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</si>
  <si>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</si>
  <si>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</si>
  <si>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</si>
  <si>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</si>
  <si>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</si>
  <si>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</si>
  <si>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</si>
  <si>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</si>
  <si>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</si>
  <si>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</si>
  <si>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</si>
  <si>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</si>
  <si>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</si>
  <si>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</si>
  <si>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</si>
  <si>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</si>
  <si>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</si>
  <si>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</si>
  <si>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</si>
  <si>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</si>
  <si>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</si>
  <si>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</si>
  <si>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</si>
  <si>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</si>
  <si>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</si>
  <si>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</si>
  <si>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</si>
  <si>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</si>
  <si>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</si>
  <si>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</si>
  <si>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</si>
  <si>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</si>
  <si>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</si>
  <si>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</si>
  <si>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</si>
  <si>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</si>
  <si>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</si>
  <si>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</si>
  <si>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</si>
  <si>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</si>
  <si>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</si>
  <si>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</si>
  <si>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</si>
  <si>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</si>
  <si>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</si>
  <si>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</si>
  <si>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</si>
  <si>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</si>
  <si>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</si>
  <si>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</si>
  <si>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</si>
  <si>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</si>
  <si>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</si>
  <si>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</si>
  <si>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</si>
  <si>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</si>
  <si>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</si>
  <si>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</si>
  <si>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</si>
  <si>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</si>
  <si>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</si>
  <si>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</si>
  <si>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</si>
  <si>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</si>
  <si>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</si>
  <si>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</si>
  <si>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</si>
  <si>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</si>
  <si>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</si>
  <si>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</si>
  <si>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</si>
  <si>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</si>
  <si>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</si>
  <si>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</si>
  <si>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</si>
  <si>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</si>
  <si>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</si>
  <si>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</si>
  <si>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</si>
  <si>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</si>
  <si>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</si>
  <si>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</si>
  <si>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</si>
  <si>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</si>
  <si>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</si>
  <si>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</si>
  <si>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</si>
  <si>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</si>
  <si>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</si>
  <si>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</si>
  <si>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</si>
  <si>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</si>
  <si>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</si>
  <si>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</si>
  <si>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</si>
  <si>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</si>
  <si>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</si>
  <si>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</si>
  <si>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</si>
  <si>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</si>
  <si>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</si>
  <si>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</si>
  <si>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</si>
  <si>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</si>
  <si>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</si>
  <si>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</si>
  <si>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</si>
  <si>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</si>
  <si>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</si>
  <si>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</si>
  <si>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</si>
  <si>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</si>
  <si>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</si>
  <si>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</si>
  <si>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</si>
  <si>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</si>
  <si>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</si>
  <si>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</si>
  <si>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</si>
  <si>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</si>
  <si>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</si>
  <si>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</si>
  <si>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</si>
  <si>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</si>
  <si>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</si>
  <si>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</si>
  <si>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</si>
  <si>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</si>
  <si>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</si>
  <si>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</si>
  <si>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</si>
  <si>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</si>
  <si>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</si>
  <si>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</si>
  <si>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</si>
  <si>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</si>
  <si>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</si>
  <si>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</si>
  <si>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</si>
  <si>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</si>
  <si>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</si>
  <si>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</si>
  <si>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</si>
  <si>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</si>
  <si>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</si>
  <si>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</si>
  <si>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</si>
  <si>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</si>
  <si>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</si>
  <si>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</si>
  <si>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</si>
  <si>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</si>
  <si>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</si>
  <si>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</si>
  <si>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</si>
  <si>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</si>
  <si>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</si>
  <si>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</si>
  <si>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</si>
  <si>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</si>
  <si>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</si>
  <si>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</si>
  <si>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</si>
  <si>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</si>
  <si>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</si>
  <si>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</si>
  <si>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</si>
  <si>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</si>
  <si>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</si>
  <si>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</si>
  <si>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</si>
  <si>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</si>
  <si>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</si>
  <si>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</si>
  <si>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</si>
  <si>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</si>
  <si>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</si>
  <si>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</si>
  <si>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</si>
  <si>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</si>
  <si>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</si>
  <si>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</si>
  <si>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</si>
  <si>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</si>
  <si>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</si>
  <si>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</si>
  <si>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</si>
  <si>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</si>
  <si>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</si>
  <si>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</si>
  <si>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</si>
  <si>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</si>
  <si>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</si>
  <si>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</si>
  <si>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</si>
  <si>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</si>
  <si>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</si>
  <si>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</si>
  <si>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</si>
  <si>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</si>
  <si>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</si>
  <si>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</si>
  <si>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</si>
  <si>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</si>
  <si>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</si>
  <si>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</si>
  <si>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</si>
  <si>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</si>
  <si>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</si>
  <si>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</si>
  <si>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</si>
  <si>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</si>
  <si>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</si>
  <si>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</si>
  <si>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</si>
  <si>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</si>
  <si>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</si>
  <si>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</si>
  <si>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</si>
  <si>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</si>
  <si>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</si>
  <si>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</si>
  <si>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</si>
  <si>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</si>
  <si>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</si>
  <si>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</si>
  <si>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</si>
  <si>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</si>
  <si>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</si>
  <si>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</si>
  <si>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</si>
  <si>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</si>
  <si>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</si>
  <si>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</si>
  <si>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</si>
  <si>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</si>
  <si>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</si>
  <si>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</si>
  <si>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</si>
  <si>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</si>
  <si>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</si>
  <si>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</si>
  <si>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</si>
  <si>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</si>
  <si>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</si>
  <si>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</si>
  <si>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</si>
  <si>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</si>
  <si>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</si>
  <si>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</si>
  <si>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</si>
  <si>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</si>
  <si>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</si>
  <si>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</si>
  <si>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</si>
  <si>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</si>
  <si>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</si>
  <si>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</si>
  <si>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</si>
  <si>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</si>
  <si>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</si>
  <si>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</si>
  <si>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</si>
  <si>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</si>
  <si>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</si>
  <si>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</si>
  <si>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</si>
  <si>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</si>
  <si>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</si>
  <si>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</si>
  <si>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</si>
  <si>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</si>
  <si>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</si>
  <si>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</si>
  <si>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</si>
  <si>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</si>
  <si>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</si>
  <si>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</si>
  <si>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</si>
  <si>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</si>
  <si>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</si>
  <si>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</si>
  <si>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</si>
  <si>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</si>
  <si>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</si>
  <si>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</si>
  <si>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</si>
  <si>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</si>
  <si>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</si>
  <si>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</si>
  <si>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</si>
  <si>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</si>
  <si>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</si>
  <si>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</si>
  <si>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</si>
  <si>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</si>
  <si>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</si>
  <si>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</si>
  <si>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</si>
  <si>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</si>
  <si>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</si>
  <si>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</si>
  <si>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</si>
  <si>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</si>
  <si>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</si>
  <si>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</si>
  <si>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</si>
  <si>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</si>
  <si>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</si>
  <si>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</si>
  <si>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</si>
  <si>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</si>
  <si>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</si>
  <si>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</si>
  <si>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</si>
  <si>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</si>
  <si>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</si>
  <si>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</si>
  <si>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</si>
  <si>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</si>
  <si>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</si>
  <si>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</si>
  <si>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</si>
  <si>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</si>
  <si>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</si>
  <si>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</si>
  <si>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</si>
  <si>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</si>
  <si>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</si>
  <si>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</si>
  <si>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</si>
  <si>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</si>
  <si>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</si>
  <si>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</si>
  <si>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</si>
  <si>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</si>
  <si>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</si>
  <si>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</si>
  <si>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</si>
  <si>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</si>
  <si>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</si>
  <si>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</si>
  <si>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</si>
  <si>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</si>
  <si>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</si>
  <si>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</si>
  <si>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</si>
  <si>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</si>
  <si>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</si>
  <si>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</si>
  <si>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</si>
  <si>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</si>
  <si>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</si>
  <si>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</si>
  <si>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</si>
  <si>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</si>
  <si>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</si>
  <si>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</si>
  <si>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</si>
  <si>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</si>
  <si>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</si>
  <si>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</si>
  <si>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</si>
  <si>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</si>
  <si>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</si>
  <si>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</si>
  <si>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</si>
  <si>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</si>
  <si>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</si>
  <si>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</si>
  <si>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</si>
  <si>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</si>
  <si>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</si>
  <si>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</si>
  <si>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</si>
  <si>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</si>
  <si>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</si>
  <si>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</si>
  <si>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</si>
  <si>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</si>
  <si>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</si>
  <si>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</si>
  <si>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</si>
  <si>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</si>
  <si>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</si>
  <si>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</si>
  <si>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</si>
  <si>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</si>
  <si>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</si>
  <si>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</si>
  <si>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</si>
  <si>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</si>
  <si>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</si>
  <si>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</si>
  <si>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</si>
  <si>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</si>
  <si>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</si>
  <si>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</si>
  <si>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</si>
  <si>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</si>
  <si>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</si>
  <si>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</si>
  <si>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</si>
  <si>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</si>
  <si>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</si>
  <si>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</si>
  <si>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</si>
  <si>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</si>
  <si>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</si>
  <si>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</si>
  <si>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</si>
  <si>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</si>
  <si>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</si>
  <si>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</si>
  <si>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</si>
  <si>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</si>
  <si>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</si>
  <si>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</si>
  <si>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</si>
  <si>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</si>
  <si>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</si>
  <si>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</si>
  <si>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</si>
  <si>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</si>
  <si>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</si>
  <si>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</si>
  <si>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</si>
  <si>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</si>
  <si>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</si>
  <si>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</si>
  <si>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</si>
  <si>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</si>
  <si>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</si>
  <si>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</si>
  <si>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</si>
  <si>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</si>
  <si>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</si>
  <si>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</si>
  <si>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</si>
  <si>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</si>
  <si>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</si>
  <si>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</si>
  <si>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</si>
  <si>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</si>
  <si>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</si>
  <si>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</si>
  <si>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</si>
  <si>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</si>
  <si>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</si>
  <si>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</si>
  <si>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</si>
  <si>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</si>
  <si>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</si>
  <si>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</si>
  <si>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</si>
  <si>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</si>
  <si>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</si>
  <si>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</si>
  <si>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</si>
  <si>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</si>
  <si>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</si>
  <si>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</si>
  <si>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</si>
  <si>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</si>
  <si>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</si>
  <si>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</si>
  <si>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</si>
  <si>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</si>
  <si>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</si>
  <si>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</si>
  <si>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</si>
  <si>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</si>
  <si>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</si>
  <si>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</si>
  <si>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</si>
  <si>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</si>
  <si>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</si>
  <si>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</si>
  <si>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</si>
  <si>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</si>
  <si>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</si>
  <si>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</si>
  <si>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</si>
  <si>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</si>
  <si>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</si>
  <si>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</si>
  <si>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</si>
  <si>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</si>
  <si>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</si>
  <si>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</si>
  <si>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</si>
  <si>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</si>
  <si>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</si>
  <si>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</si>
  <si>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</si>
  <si>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</si>
  <si>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</si>
  <si>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</si>
  <si>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</si>
  <si>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</si>
  <si>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</si>
  <si>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</si>
  <si>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</si>
  <si>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</si>
  <si>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</si>
  <si>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</si>
  <si>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</si>
  <si>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</si>
  <si>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</si>
  <si>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</si>
  <si>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</si>
  <si>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</si>
  <si>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</si>
  <si>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</si>
  <si>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</si>
  <si>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</si>
  <si>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</si>
  <si>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</si>
  <si>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</si>
  <si>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</si>
  <si>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</si>
  <si>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</si>
  <si>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</si>
  <si>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</si>
  <si>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</si>
  <si>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</si>
  <si>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</si>
  <si>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</si>
  <si>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</si>
  <si>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</si>
  <si>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</si>
  <si>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</si>
  <si>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</si>
  <si>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</si>
  <si>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</si>
  <si>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</si>
  <si>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</si>
  <si>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</si>
  <si>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</si>
  <si>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</si>
  <si>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</si>
  <si>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</si>
  <si>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</si>
  <si>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</si>
  <si>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</si>
  <si>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</si>
  <si>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</si>
  <si>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</si>
  <si>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</si>
  <si>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</si>
  <si>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</si>
  <si>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</si>
  <si>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</si>
  <si>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</si>
  <si>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</si>
  <si>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</si>
  <si>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</si>
  <si>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</si>
  <si>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</si>
  <si>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</si>
  <si>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</si>
  <si>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</si>
  <si>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</si>
  <si>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</si>
  <si>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</si>
  <si>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</si>
  <si>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</si>
  <si>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</si>
  <si>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</si>
  <si>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</si>
  <si>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</si>
  <si>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</si>
  <si>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</si>
  <si>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</si>
  <si>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</si>
  <si>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</si>
  <si>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</si>
  <si>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</si>
  <si>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</si>
  <si>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</si>
  <si>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</si>
  <si>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</si>
  <si>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</si>
  <si>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</si>
  <si>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</si>
  <si>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</si>
  <si>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</si>
  <si>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</si>
  <si>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</si>
  <si>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</si>
  <si>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</si>
  <si>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</si>
  <si>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</si>
  <si>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</si>
  <si>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</si>
  <si>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</si>
  <si>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</si>
  <si>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</si>
  <si>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</si>
  <si>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</si>
  <si>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</si>
  <si>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</si>
  <si>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</si>
  <si>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</si>
  <si>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</si>
  <si>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</si>
  <si>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</si>
  <si>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</si>
  <si>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</si>
  <si>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</si>
  <si>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</si>
  <si>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</si>
  <si>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</si>
  <si>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</si>
  <si>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</si>
  <si>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</si>
  <si>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</si>
  <si>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</si>
  <si>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</si>
  <si>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</si>
  <si>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</si>
  <si>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</si>
  <si>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</si>
  <si>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</si>
  <si>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</si>
  <si>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</si>
  <si>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</si>
  <si>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</si>
  <si>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</si>
  <si>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</si>
  <si>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</si>
  <si>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</si>
  <si>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</si>
  <si>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</si>
  <si>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</si>
  <si>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</si>
  <si>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</si>
  <si>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</si>
  <si>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</si>
  <si>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</si>
  <si>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</si>
  <si>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</si>
  <si>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</si>
  <si>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</si>
  <si>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</si>
  <si>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</si>
  <si>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</si>
  <si>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</si>
  <si>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</si>
  <si>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</si>
  <si>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</si>
  <si>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</si>
  <si>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</si>
  <si>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</si>
  <si>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</si>
  <si>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</si>
  <si>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</si>
  <si>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</si>
  <si>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</si>
  <si>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</si>
  <si>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</si>
  <si>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</si>
  <si>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</si>
  <si>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</si>
  <si>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</si>
  <si>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</si>
  <si>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</si>
  <si>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</si>
  <si>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</si>
  <si>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</si>
  <si>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</si>
  <si>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</si>
  <si>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</si>
  <si>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</si>
  <si>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</si>
  <si>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</si>
  <si>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</si>
  <si>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</si>
  <si>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</si>
  <si>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</si>
  <si>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</si>
  <si>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</si>
  <si>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</si>
  <si>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</si>
  <si>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</si>
  <si>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</si>
  <si>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</si>
  <si>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</si>
  <si>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</si>
  <si>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</si>
  <si>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</si>
  <si>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</si>
  <si>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</si>
  <si>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</si>
  <si>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</si>
  <si>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</si>
  <si>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</si>
  <si>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</si>
  <si>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</si>
  <si>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</si>
  <si>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</si>
  <si>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</si>
  <si>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</si>
  <si>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</si>
  <si>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</si>
  <si>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</si>
  <si>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</si>
  <si>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</si>
  <si>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</si>
  <si>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</si>
  <si>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</si>
  <si>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</si>
  <si>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</si>
  <si>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</si>
  <si>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</si>
  <si>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</si>
  <si>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</si>
  <si>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</si>
  <si>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</si>
  <si>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</si>
  <si>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</si>
  <si>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</si>
  <si>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</si>
  <si>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</si>
  <si>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</si>
  <si>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</si>
  <si>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</si>
  <si>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</si>
  <si>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</si>
  <si>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</si>
  <si>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</si>
  <si>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</si>
  <si>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</si>
  <si>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</si>
  <si>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</si>
  <si>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</si>
  <si>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</si>
  <si>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</si>
  <si>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</si>
  <si>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</si>
  <si>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</si>
  <si>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</si>
  <si>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</si>
  <si>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</si>
  <si>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</si>
  <si>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</si>
  <si>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</si>
  <si>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</si>
  <si>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</si>
  <si>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</si>
  <si>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</si>
  <si>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</si>
  <si>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</si>
  <si>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</si>
  <si>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</si>
  <si>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</si>
  <si>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</si>
  <si>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</si>
  <si>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</si>
  <si>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</si>
  <si>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</si>
  <si>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</si>
  <si>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</si>
  <si>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</si>
  <si>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</si>
  <si>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</si>
  <si>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</si>
  <si>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</si>
  <si>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</si>
  <si>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</si>
  <si>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</si>
  <si>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</si>
  <si>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</si>
  <si>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</si>
  <si>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</si>
  <si>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</si>
  <si>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</si>
  <si>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</si>
  <si>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</si>
  <si>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</si>
  <si>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</si>
  <si>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</si>
  <si>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</si>
  <si>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</si>
  <si>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</si>
  <si>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</si>
  <si>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</si>
  <si>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</si>
  <si>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</si>
  <si>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</si>
  <si>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</si>
  <si>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</si>
  <si>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</si>
  <si>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</si>
  <si>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</si>
  <si>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</si>
  <si>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</si>
  <si>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</si>
  <si>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</si>
  <si>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</si>
  <si>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</si>
  <si>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</si>
  <si>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</si>
  <si>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</si>
  <si>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</si>
  <si>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</si>
  <si>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</si>
  <si>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</si>
  <si>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</si>
  <si>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</si>
  <si>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</si>
  <si>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</si>
  <si>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</si>
  <si>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</si>
  <si>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</si>
  <si>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</si>
  <si>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</si>
  <si>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</si>
  <si>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</si>
  <si>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</si>
  <si>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</si>
  <si>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</si>
  <si>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</si>
  <si>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</si>
  <si>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</si>
  <si>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</si>
  <si>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</si>
  <si>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</si>
  <si>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</si>
  <si>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</si>
  <si>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</si>
  <si>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</si>
  <si>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</si>
  <si>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</si>
  <si>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</si>
  <si>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</si>
  <si>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</si>
  <si>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</si>
  <si>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</si>
  <si>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</si>
  <si>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</si>
  <si>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</si>
  <si>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</si>
  <si>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</si>
  <si>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</si>
  <si>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</si>
  <si>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</si>
  <si>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</si>
  <si>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</si>
  <si>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</si>
  <si>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</si>
  <si>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</si>
  <si>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</si>
  <si>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</si>
  <si>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</si>
  <si>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</si>
  <si>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</si>
  <si>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</si>
  <si>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</si>
  <si>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</si>
  <si>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</si>
  <si>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</si>
  <si>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</si>
  <si>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</si>
  <si>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</si>
  <si>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</si>
  <si>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</si>
  <si>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</si>
  <si>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</si>
  <si>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</si>
  <si>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</si>
  <si>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</si>
  <si>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</si>
  <si>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</si>
  <si>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</si>
  <si>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</si>
  <si>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</si>
  <si>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</si>
  <si>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</si>
  <si>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</si>
  <si>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</si>
  <si>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</si>
  <si>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</si>
  <si>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</si>
  <si>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</si>
  <si>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</si>
  <si>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</si>
  <si>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</si>
  <si>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</si>
  <si>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</si>
  <si>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</si>
  <si>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</si>
  <si>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</si>
  <si>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</si>
  <si>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</si>
  <si>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</si>
  <si>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</si>
  <si>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</si>
  <si>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</si>
  <si>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</si>
  <si>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</si>
  <si>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</si>
  <si>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</si>
  <si>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</si>
  <si>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</si>
  <si>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</si>
  <si>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</si>
  <si>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</si>
  <si>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</si>
  <si>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</si>
  <si>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</si>
  <si>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</si>
  <si>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</si>
  <si>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</si>
  <si>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</si>
  <si>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</si>
  <si>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</si>
  <si>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</si>
  <si>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</si>
  <si>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</si>
  <si>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</si>
  <si>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</si>
  <si>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</si>
  <si>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</si>
  <si>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</si>
  <si>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</si>
  <si>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</si>
  <si>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</si>
  <si>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</si>
  <si>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</si>
  <si>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</si>
  <si>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</si>
  <si>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</si>
  <si>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</si>
  <si>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</si>
  <si>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</si>
  <si>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</si>
  <si>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</si>
  <si>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</si>
  <si>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</si>
  <si>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</si>
  <si>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</si>
  <si>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</si>
  <si>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</si>
  <si>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</si>
  <si>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</si>
  <si>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</si>
  <si>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</si>
  <si>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</si>
  <si>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</si>
  <si>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</si>
  <si>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</si>
  <si>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</si>
  <si>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</si>
  <si>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</si>
  <si>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</si>
  <si>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</si>
  <si>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</si>
  <si>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</si>
  <si>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</si>
  <si>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</si>
  <si>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</si>
  <si>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</si>
  <si>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</si>
  <si>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</si>
  <si>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</si>
  <si>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</si>
  <si>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</si>
  <si>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</si>
  <si>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</si>
  <si>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</si>
  <si>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</si>
  <si>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</si>
  <si>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</si>
  <si>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</si>
  <si>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</si>
  <si>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</si>
  <si>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</si>
  <si>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</si>
  <si>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</si>
  <si>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</si>
  <si>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</si>
  <si>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</si>
  <si>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</si>
  <si>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</si>
  <si>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</si>
  <si>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</si>
  <si>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</si>
  <si>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</si>
  <si>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</si>
  <si>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</si>
  <si>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</si>
  <si>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</si>
  <si>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</si>
  <si>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</si>
  <si>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</si>
  <si>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</si>
  <si>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</si>
  <si>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</si>
  <si>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</si>
  <si>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</si>
  <si>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</si>
  <si>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</si>
  <si>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</si>
  <si>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</si>
  <si>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</si>
  <si>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</si>
  <si>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</si>
  <si>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</si>
  <si>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</si>
  <si>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</si>
  <si>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</si>
  <si>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</si>
  <si>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</si>
  <si>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</si>
  <si>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</si>
  <si>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</si>
  <si>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</si>
  <si>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</si>
  <si>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</si>
  <si>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</si>
  <si>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</si>
  <si>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</si>
  <si>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</si>
  <si>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</si>
  <si>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</si>
  <si>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</si>
  <si>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</si>
  <si>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</si>
  <si>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</si>
  <si>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</si>
  <si>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</si>
  <si>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</si>
  <si>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</si>
  <si>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</si>
  <si>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</si>
  <si>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</si>
  <si>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</si>
  <si>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</si>
  <si>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</si>
  <si>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</si>
  <si>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</si>
  <si>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</si>
  <si>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</si>
  <si>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</si>
  <si>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</si>
  <si>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</si>
  <si>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</si>
  <si>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</si>
  <si>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</si>
  <si>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</si>
  <si>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</si>
  <si>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</si>
  <si>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</si>
  <si>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</si>
  <si>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</si>
  <si>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</si>
  <si>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</si>
  <si>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</si>
  <si>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</si>
  <si>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</si>
  <si>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</si>
  <si>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</si>
  <si>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</si>
  <si>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</si>
  <si>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</si>
  <si>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</si>
  <si>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</si>
  <si>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</si>
  <si>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</si>
  <si>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</si>
  <si>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</si>
  <si>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</si>
  <si>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</si>
  <si>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</si>
  <si>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</si>
  <si>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</si>
  <si>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</si>
  <si>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</si>
  <si>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</si>
  <si>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</si>
  <si>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</si>
  <si>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</si>
  <si>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</si>
  <si>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</si>
  <si>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</si>
  <si>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</si>
  <si>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</si>
  <si>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</si>
  <si>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</si>
  <si>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</si>
  <si>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</si>
  <si>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</si>
  <si>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</si>
  <si>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</si>
  <si>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</si>
  <si>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</si>
  <si>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</si>
  <si>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</si>
  <si>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</si>
  <si>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</si>
  <si>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</si>
  <si>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</si>
  <si>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</si>
  <si>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</si>
  <si>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</si>
  <si>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</si>
  <si>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</si>
  <si>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</si>
  <si>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</si>
  <si>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</si>
  <si>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</si>
  <si>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</si>
  <si>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</si>
  <si>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</si>
  <si>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</si>
  <si>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</si>
  <si>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</si>
  <si>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</si>
  <si>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</si>
  <si>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</si>
  <si>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</si>
  <si>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</si>
  <si>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</si>
  <si>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</si>
  <si>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</si>
  <si>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</si>
  <si>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</si>
  <si>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</si>
  <si>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</si>
  <si>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</si>
  <si>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</si>
  <si>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</si>
  <si>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</si>
  <si>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</si>
  <si>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</si>
  <si>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</si>
  <si>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</si>
  <si>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</si>
  <si>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</si>
  <si>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</si>
  <si>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</si>
  <si>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</si>
  <si>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</si>
  <si>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</si>
  <si>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</si>
  <si>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</si>
  <si>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</si>
  <si>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</si>
  <si>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</si>
  <si>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</si>
  <si>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</si>
  <si>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</si>
  <si>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</si>
  <si>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</si>
  <si>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</si>
  <si>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</si>
  <si>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</si>
  <si>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</si>
  <si>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</si>
  <si>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</si>
  <si>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</si>
  <si>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</si>
  <si>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</si>
  <si>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</si>
  <si>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</si>
  <si>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</si>
  <si>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</si>
  <si>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</si>
  <si>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</si>
  <si>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</si>
  <si>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</si>
  <si>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</si>
  <si>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</si>
  <si>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</si>
  <si>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</si>
  <si>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</si>
  <si>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</si>
  <si>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</si>
  <si>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</si>
  <si>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</si>
  <si>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</si>
  <si>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</si>
  <si>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</si>
  <si>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</si>
  <si>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</si>
  <si>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</si>
  <si>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</si>
  <si>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</si>
  <si>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</si>
  <si>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</si>
  <si>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</si>
  <si>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</si>
  <si>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</si>
  <si>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</si>
  <si>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</si>
  <si>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</si>
  <si>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</si>
  <si>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</si>
  <si>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</si>
  <si>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</si>
  <si>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</si>
  <si>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</si>
  <si>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</si>
  <si>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</si>
  <si>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</si>
  <si>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</si>
  <si>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</si>
  <si>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</si>
  <si>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</si>
  <si>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</si>
  <si>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</si>
  <si>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</si>
  <si>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</si>
  <si>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</si>
  <si>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</si>
  <si>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</si>
  <si>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</si>
  <si>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</si>
  <si>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</si>
  <si>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</si>
  <si>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</si>
  <si>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</si>
  <si>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</si>
  <si>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</si>
  <si>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</si>
  <si>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</si>
  <si>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</si>
  <si>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</si>
  <si>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</si>
  <si>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</si>
  <si>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</si>
  <si>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</si>
  <si>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</si>
  <si>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</si>
  <si>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</si>
  <si>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</si>
  <si>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</si>
  <si>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</si>
  <si>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</si>
  <si>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</si>
  <si>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</si>
  <si>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</si>
  <si>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</si>
  <si>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</si>
  <si>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</si>
  <si>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</si>
  <si>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</si>
  <si>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</si>
  <si>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</si>
  <si>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</si>
  <si>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</si>
  <si>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</si>
  <si>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</si>
  <si>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</si>
  <si>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</si>
  <si>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</si>
  <si>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</si>
  <si>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</si>
  <si>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</si>
  <si>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</si>
  <si>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</si>
  <si>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</si>
  <si>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</si>
  <si>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</si>
  <si>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</si>
  <si>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</si>
  <si>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</si>
  <si>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</si>
  <si>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</si>
  <si>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</si>
  <si>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</si>
  <si>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</si>
  <si>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</si>
  <si>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</si>
  <si>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</si>
  <si>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</si>
  <si>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</si>
  <si>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</si>
  <si>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</si>
  <si>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</si>
  <si>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</si>
  <si>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</si>
  <si>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</si>
  <si>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</si>
  <si>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</si>
  <si>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</si>
  <si>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</si>
  <si>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</si>
  <si>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</si>
  <si>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</si>
  <si>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</si>
  <si>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</si>
  <si>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</si>
  <si>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</si>
  <si>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</si>
  <si>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</si>
  <si>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</si>
  <si>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</si>
  <si>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</si>
  <si>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</si>
  <si>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</si>
  <si>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</si>
  <si>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</si>
  <si>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</si>
  <si>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</si>
  <si>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</si>
  <si>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</si>
  <si>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</si>
  <si>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</si>
  <si>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</si>
  <si>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</si>
  <si>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</si>
  <si>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</si>
  <si>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</si>
  <si>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</si>
  <si>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</si>
  <si>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</si>
  <si>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</si>
  <si>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</si>
  <si>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</si>
  <si>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</si>
  <si>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</si>
  <si>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</si>
  <si>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</si>
  <si>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</si>
  <si>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</si>
  <si>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</si>
  <si>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</si>
  <si>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</si>
  <si>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</si>
  <si>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</si>
  <si>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</si>
  <si>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</si>
  <si>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</si>
  <si>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</si>
  <si>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</si>
  <si>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</si>
  <si>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</si>
  <si>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</si>
  <si>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</si>
  <si>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</si>
  <si>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</si>
  <si>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</si>
  <si>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</si>
  <si>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</si>
  <si>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</si>
  <si>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</si>
  <si>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</si>
  <si>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</si>
  <si>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</si>
  <si>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</si>
  <si>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</si>
  <si>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</si>
  <si>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</si>
  <si>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</si>
  <si>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</si>
  <si>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</si>
  <si>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</si>
  <si>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</si>
  <si>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</si>
  <si>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</si>
  <si>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</si>
  <si>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</si>
  <si>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</si>
  <si>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</si>
  <si>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</si>
  <si>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</si>
  <si>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</si>
  <si>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</si>
  <si>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</si>
  <si>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</si>
  <si>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</si>
  <si>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</si>
  <si>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</si>
  <si>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</si>
  <si>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</si>
  <si>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</si>
  <si>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</si>
  <si>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</si>
  <si>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</si>
  <si>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</si>
  <si>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</si>
  <si>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</si>
  <si>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</si>
  <si>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</si>
  <si>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</si>
  <si>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</si>
  <si>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</si>
  <si>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</si>
  <si>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</si>
  <si>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</si>
  <si>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</si>
  <si>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</si>
  <si>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</si>
  <si>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</si>
  <si>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</si>
  <si>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</si>
  <si>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</si>
  <si>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</si>
  <si>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</si>
  <si>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</si>
  <si>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</si>
  <si>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</si>
  <si>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</si>
  <si>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</si>
  <si>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</si>
  <si>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</si>
  <si>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</si>
  <si>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</si>
  <si>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</si>
  <si>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</si>
  <si>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</si>
  <si>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</si>
  <si>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</si>
  <si>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</si>
  <si>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</si>
  <si>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</si>
  <si>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</si>
  <si>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</si>
  <si>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</si>
  <si>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</si>
  <si>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</si>
  <si>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</si>
  <si>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</si>
  <si>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</si>
  <si>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</si>
  <si>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</si>
  <si>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</si>
  <si>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</si>
  <si>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</si>
  <si>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</si>
  <si>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</si>
  <si>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</si>
  <si>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</si>
  <si>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</si>
  <si>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</si>
  <si>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</si>
  <si>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</si>
  <si>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</si>
  <si>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</si>
  <si>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</si>
  <si>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</si>
  <si>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</si>
  <si>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</si>
  <si>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</si>
  <si>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</si>
  <si>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</si>
  <si>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</si>
  <si>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</si>
  <si>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</si>
  <si>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</si>
  <si>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</si>
  <si>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</si>
  <si>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</si>
  <si>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</si>
  <si>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</si>
  <si>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</si>
  <si>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</si>
  <si>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</si>
  <si>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</si>
  <si>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</si>
  <si>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</si>
  <si>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</si>
  <si>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</si>
  <si>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</si>
  <si>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</si>
  <si>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</si>
  <si>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</si>
  <si>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</si>
  <si>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</si>
  <si>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</si>
  <si>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</si>
  <si>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</si>
  <si>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</si>
  <si>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</si>
  <si>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</si>
  <si>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</si>
  <si>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</si>
  <si>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</si>
  <si>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</si>
  <si>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</si>
  <si>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</si>
  <si>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</si>
  <si>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</si>
  <si>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</si>
  <si>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</si>
  <si>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</si>
  <si>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</si>
  <si>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</si>
  <si>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</si>
  <si>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</si>
  <si>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</si>
  <si>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</si>
  <si>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</si>
  <si>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</si>
  <si>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</si>
  <si>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</si>
  <si>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</si>
  <si>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</si>
  <si>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</si>
  <si>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</si>
  <si>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</si>
  <si>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</si>
  <si>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</si>
  <si>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</si>
  <si>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</si>
  <si>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</si>
  <si>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</si>
  <si>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</si>
  <si>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</si>
  <si>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</si>
  <si>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</si>
  <si>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</si>
  <si>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</si>
  <si>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</si>
  <si>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</si>
  <si>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</si>
  <si>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</si>
  <si>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</si>
  <si>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</si>
  <si>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</si>
  <si>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</si>
  <si>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</si>
  <si>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</si>
  <si>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</si>
  <si>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</si>
  <si>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</si>
  <si>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</si>
  <si>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</si>
  <si>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</si>
  <si>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</si>
  <si>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</si>
  <si>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</si>
  <si>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</si>
  <si>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</si>
  <si>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</si>
  <si>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</si>
  <si>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</si>
  <si>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</si>
  <si>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</si>
  <si>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</si>
  <si>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</si>
  <si>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</si>
  <si>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</si>
  <si>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</si>
  <si>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</si>
  <si>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</si>
  <si>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</si>
  <si>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</si>
  <si>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</si>
  <si>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</si>
  <si>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</si>
  <si>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</si>
  <si>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</si>
  <si>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</si>
  <si>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</si>
  <si>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</si>
  <si>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</si>
  <si>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</si>
  <si>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</si>
  <si>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</si>
  <si>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</si>
  <si>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</si>
  <si>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</si>
  <si>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</si>
  <si>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</si>
  <si>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</si>
  <si>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</si>
  <si>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</si>
  <si>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</si>
  <si>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</si>
  <si>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</si>
  <si>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</si>
  <si>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</si>
  <si>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</si>
  <si>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</si>
  <si>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</si>
  <si>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</si>
  <si>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</si>
  <si>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</si>
  <si>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</si>
  <si>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</si>
  <si>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</si>
  <si>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</si>
  <si>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</si>
  <si>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</si>
  <si>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</si>
  <si>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</si>
  <si>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</si>
  <si>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</si>
  <si>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</si>
  <si>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</si>
  <si>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</si>
  <si>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</si>
  <si>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</si>
  <si>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</si>
  <si>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</si>
  <si>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</si>
  <si>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</si>
  <si>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</si>
  <si>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</si>
  <si>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</si>
  <si>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</si>
  <si>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</si>
  <si>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</si>
  <si>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</si>
  <si>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</si>
  <si>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</si>
  <si>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</si>
  <si>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</si>
  <si>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</si>
  <si>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</si>
  <si>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</si>
  <si>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</si>
  <si>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</si>
  <si>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</si>
  <si>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</si>
  <si>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</si>
  <si>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</si>
  <si>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</si>
  <si>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</si>
  <si>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</si>
  <si>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</si>
  <si>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</si>
  <si>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</si>
  <si>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</si>
  <si>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</si>
  <si>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</si>
  <si>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</si>
  <si>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</si>
  <si>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</si>
  <si>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</si>
  <si>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</si>
  <si>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</si>
  <si>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</si>
  <si>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</si>
  <si>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</si>
  <si>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</si>
  <si>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</si>
  <si>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</si>
  <si>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</si>
  <si>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</si>
  <si>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</si>
  <si>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</si>
  <si>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</si>
  <si>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</si>
  <si>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</si>
  <si>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</si>
  <si>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</si>
  <si>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</si>
  <si>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</si>
  <si>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</si>
  <si>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</si>
  <si>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</si>
  <si>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</si>
  <si>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</si>
  <si>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</si>
  <si>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</si>
  <si>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</si>
  <si>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</si>
  <si>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</si>
  <si>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</si>
  <si>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</si>
  <si>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</si>
  <si>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</si>
  <si>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</si>
  <si>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</si>
  <si>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</si>
  <si>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</si>
  <si>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</si>
  <si>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</si>
  <si>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</si>
  <si>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</si>
  <si>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</si>
  <si>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</si>
  <si>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</si>
  <si>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</si>
  <si>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</si>
  <si>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</si>
  <si>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</si>
  <si>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</si>
  <si>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</si>
  <si>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</si>
  <si>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</si>
  <si>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</si>
  <si>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</si>
  <si>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</si>
  <si>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</si>
  <si>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</si>
  <si>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</si>
  <si>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</si>
  <si>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</si>
  <si>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</si>
  <si>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</si>
  <si>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</si>
  <si>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</si>
  <si>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</si>
  <si>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</si>
  <si>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</si>
  <si>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</si>
  <si>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</si>
  <si>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</si>
  <si>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</si>
  <si>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</si>
  <si>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</si>
  <si>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</si>
  <si>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</si>
  <si>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</si>
  <si>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</si>
  <si>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</si>
  <si>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</si>
  <si>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</si>
  <si>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</si>
  <si>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</si>
  <si>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</si>
  <si>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</si>
  <si>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</si>
  <si>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</si>
  <si>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</si>
  <si>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</si>
  <si>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</si>
  <si>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</si>
  <si>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</si>
  <si>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</si>
  <si>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</si>
  <si>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</si>
  <si>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</si>
  <si>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</si>
  <si>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</si>
  <si>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</si>
  <si>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</si>
  <si>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</si>
  <si>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</si>
  <si>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</si>
  <si>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</si>
  <si>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</si>
  <si>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</si>
  <si>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</si>
  <si>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</si>
  <si>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</si>
  <si>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</si>
  <si>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</si>
  <si>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</si>
  <si>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</si>
  <si>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</si>
  <si>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</si>
  <si>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</si>
  <si>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</si>
  <si>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</si>
  <si>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</si>
  <si>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</si>
  <si>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</si>
  <si>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</si>
  <si>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</si>
  <si>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</si>
  <si>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</si>
  <si>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</si>
  <si>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</si>
  <si>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</si>
  <si>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</si>
  <si>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</si>
  <si>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</si>
  <si>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</si>
  <si>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</si>
  <si>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</si>
  <si>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</si>
  <si>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</si>
  <si>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</si>
  <si>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</si>
  <si>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</si>
  <si>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</si>
  <si>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</si>
  <si>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</si>
  <si>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</si>
  <si>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</si>
  <si>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</si>
  <si>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</si>
  <si>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</si>
  <si>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</si>
  <si>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</si>
  <si>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</si>
  <si>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</si>
  <si>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</si>
  <si>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</si>
  <si>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</si>
  <si>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</si>
  <si>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</si>
  <si>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</si>
  <si>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</si>
  <si>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</si>
  <si>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</si>
  <si>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</si>
  <si>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</si>
  <si>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</si>
  <si>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</si>
  <si>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</si>
  <si>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</si>
  <si>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</si>
  <si>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</si>
  <si>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</si>
  <si>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</si>
  <si>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</si>
  <si>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</si>
  <si>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</si>
  <si>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</si>
  <si>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</si>
  <si>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</si>
  <si>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</si>
  <si>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</si>
  <si>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</si>
  <si>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</si>
  <si>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</si>
  <si>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</si>
  <si>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</si>
  <si>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</si>
  <si>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</si>
  <si>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</si>
  <si>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</si>
  <si>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</si>
  <si>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</si>
  <si>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</si>
  <si>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</si>
  <si>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</si>
  <si>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</si>
  <si>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</si>
  <si>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</si>
  <si>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</si>
  <si>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</si>
  <si>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</si>
  <si>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</si>
  <si>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</si>
  <si>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</si>
  <si>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</si>
  <si>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</si>
  <si>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</si>
  <si>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</si>
  <si>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</si>
  <si>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</si>
  <si>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</si>
  <si>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</si>
  <si>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</si>
  <si>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</si>
  <si>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</si>
  <si>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</si>
  <si>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</si>
  <si>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</si>
  <si>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</si>
  <si>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</si>
  <si>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</si>
  <si>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</si>
  <si>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</si>
  <si>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</si>
  <si>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</si>
  <si>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</si>
  <si>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</si>
  <si>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</si>
  <si>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</si>
  <si>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</si>
  <si>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</si>
  <si>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</si>
  <si>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</si>
  <si>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</si>
  <si>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</si>
  <si>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</si>
  <si>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</si>
  <si>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</si>
  <si>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</si>
  <si>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</si>
  <si>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</si>
  <si>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</si>
  <si>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</si>
  <si>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</si>
  <si>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</si>
  <si>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</si>
  <si>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</si>
  <si>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</si>
  <si>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</si>
  <si>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</si>
  <si>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</si>
  <si>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</si>
  <si>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</si>
  <si>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</si>
  <si>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</si>
  <si>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</si>
  <si>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</si>
  <si>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</si>
  <si>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</si>
  <si>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</si>
  <si>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</si>
  <si>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</si>
  <si>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</si>
  <si>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</si>
  <si>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</si>
  <si>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</si>
  <si>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</si>
  <si>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</si>
  <si>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</si>
  <si>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</si>
  <si>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</si>
  <si>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</si>
  <si>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</si>
  <si>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</si>
  <si>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</si>
  <si>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</si>
  <si>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</si>
  <si>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</si>
  <si>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</si>
  <si>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</si>
  <si>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</si>
  <si>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</si>
  <si>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</si>
  <si>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</si>
  <si>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</si>
  <si>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</si>
  <si>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</si>
  <si>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</si>
  <si>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</si>
  <si>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</si>
  <si>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</si>
  <si>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</si>
  <si>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</si>
  <si>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</si>
  <si>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</si>
  <si>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</si>
  <si>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</si>
  <si>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</si>
  <si>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</si>
  <si>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</si>
  <si>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</si>
  <si>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</si>
  <si>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</si>
  <si>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</si>
  <si>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</si>
  <si>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</si>
  <si>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</si>
  <si>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</si>
  <si>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</si>
  <si>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</si>
  <si>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</si>
  <si>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</si>
  <si>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</si>
  <si>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</si>
  <si>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</si>
  <si>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</si>
  <si>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</si>
  <si>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</si>
  <si>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</si>
  <si>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</si>
  <si>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</si>
  <si>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</si>
  <si>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</si>
  <si>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</si>
  <si>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</si>
  <si>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</si>
  <si>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</si>
  <si>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</si>
  <si>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</si>
  <si>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</si>
  <si>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</si>
  <si>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</si>
  <si>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</si>
  <si>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</si>
  <si>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</si>
  <si>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</si>
  <si>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</si>
  <si>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</si>
  <si>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</si>
  <si>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</si>
  <si>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</si>
  <si>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</si>
  <si>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</si>
  <si>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</si>
  <si>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</si>
  <si>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</si>
  <si>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</si>
  <si>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</si>
  <si>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</si>
  <si>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</si>
  <si>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</si>
  <si>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</si>
  <si>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</si>
  <si>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</si>
  <si>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</si>
  <si>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</si>
  <si>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</si>
  <si>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</si>
  <si>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</si>
  <si>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</si>
  <si>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</si>
  <si>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</si>
  <si>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</si>
  <si>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</si>
  <si>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</si>
  <si>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</si>
  <si>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</si>
  <si>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</si>
  <si>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</si>
  <si>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</si>
  <si>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</si>
  <si>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</si>
  <si>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</si>
  <si>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</si>
  <si>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</si>
  <si>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</si>
  <si>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</si>
  <si>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</si>
  <si>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</si>
  <si>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</si>
  <si>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</si>
  <si>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</si>
  <si>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</si>
  <si>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</si>
  <si>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</si>
  <si>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</si>
  <si>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</si>
  <si>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</si>
  <si>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</si>
  <si>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</si>
  <si>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</si>
  <si>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</si>
  <si>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</si>
  <si>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</si>
  <si>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</si>
  <si>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</si>
  <si>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</si>
  <si>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</si>
  <si>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</si>
  <si>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</si>
  <si>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</si>
  <si>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</si>
  <si>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</si>
  <si>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</si>
  <si>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</si>
  <si>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</si>
  <si>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</si>
  <si>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</si>
  <si>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</si>
  <si>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</si>
  <si>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</si>
  <si>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</si>
  <si>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</si>
  <si>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</si>
  <si>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</si>
  <si>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</si>
  <si>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</si>
  <si>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</si>
  <si>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</si>
  <si>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</si>
  <si>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</si>
  <si>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</si>
  <si>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</si>
  <si>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</si>
  <si>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</si>
  <si>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</si>
  <si>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</si>
  <si>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</si>
  <si>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</si>
  <si>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</si>
  <si>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</si>
  <si>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</si>
  <si>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</si>
  <si>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</si>
  <si>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</si>
  <si>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</si>
  <si>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</si>
  <si>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</si>
  <si>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</si>
  <si>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</si>
  <si>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</si>
  <si>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</si>
  <si>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</si>
  <si>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</si>
  <si>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</si>
  <si>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</si>
  <si>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</si>
  <si>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</si>
  <si>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</si>
  <si>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</si>
  <si>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</si>
  <si>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</si>
  <si>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</si>
  <si>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</si>
  <si>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</si>
  <si>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</si>
  <si>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</si>
  <si>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</si>
  <si>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</si>
  <si>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</si>
  <si>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</si>
  <si>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</si>
  <si>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</si>
  <si>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</si>
  <si>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</si>
  <si>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</si>
  <si>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</si>
  <si>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</si>
  <si>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</si>
  <si>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</si>
  <si>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</si>
  <si>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</si>
  <si>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</si>
  <si>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</si>
  <si>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</si>
  <si>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</si>
  <si>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</si>
  <si>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</si>
  <si>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</si>
  <si>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</si>
  <si>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</si>
  <si>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</si>
  <si>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</si>
  <si>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</si>
  <si>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</si>
  <si>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</si>
  <si>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</si>
  <si>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</si>
  <si>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</si>
  <si>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</si>
  <si>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</si>
  <si>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</si>
  <si>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</si>
  <si>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</si>
  <si>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</si>
  <si>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</si>
  <si>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</si>
  <si>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</si>
  <si>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</si>
  <si>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</si>
  <si>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</si>
  <si>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</si>
  <si>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</si>
  <si>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</si>
  <si>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</si>
  <si>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</si>
  <si>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</si>
  <si>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</si>
  <si>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</si>
  <si>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</si>
  <si>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</si>
  <si>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</si>
  <si>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</si>
  <si>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</si>
  <si>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</si>
  <si>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</si>
  <si>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</si>
  <si>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</si>
  <si>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</si>
  <si>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</si>
  <si>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</si>
  <si>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</si>
  <si>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</si>
  <si>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</si>
  <si>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</si>
  <si>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</si>
  <si>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</si>
  <si>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</si>
  <si>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</si>
  <si>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</si>
  <si>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</si>
  <si>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</si>
  <si>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</si>
  <si>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</si>
  <si>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</si>
  <si>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</si>
  <si>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</si>
  <si>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</si>
  <si>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</si>
  <si>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</si>
  <si>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</si>
  <si>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</si>
  <si>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</si>
  <si>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</si>
  <si>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</si>
  <si>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</si>
  <si>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</si>
  <si>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</si>
  <si>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</si>
  <si>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</si>
  <si>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</si>
  <si>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</si>
  <si>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</si>
  <si>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</si>
  <si>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</si>
  <si>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</si>
  <si>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</si>
  <si>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</si>
  <si>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</si>
  <si>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</si>
  <si>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</si>
  <si>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</si>
  <si>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</si>
  <si>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</si>
  <si>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</si>
  <si>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</si>
  <si>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</si>
  <si>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</si>
  <si>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</si>
  <si>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</si>
  <si>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</si>
  <si>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</si>
  <si>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</si>
  <si>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</si>
  <si>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</si>
  <si>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</si>
  <si>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</si>
  <si>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</si>
  <si>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</si>
  <si>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</si>
  <si>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</si>
  <si>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</si>
  <si>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</si>
  <si>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</si>
  <si>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</si>
  <si>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</si>
  <si>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</si>
  <si>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</si>
  <si>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</si>
  <si>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</si>
  <si>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</si>
  <si>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</si>
  <si>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</si>
  <si>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</si>
  <si>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</si>
  <si>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</si>
  <si>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</si>
  <si>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</si>
  <si>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</si>
  <si>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</si>
  <si>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</si>
  <si>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</si>
  <si>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</si>
  <si>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</si>
  <si>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</si>
  <si>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</si>
  <si>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</si>
  <si>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</si>
  <si>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</si>
  <si>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</si>
  <si>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</si>
  <si>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</si>
  <si>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</si>
  <si>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</si>
  <si>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</si>
  <si>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</si>
  <si>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</si>
  <si>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</si>
  <si>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</si>
  <si>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</si>
  <si>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</si>
  <si>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</si>
  <si>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</si>
  <si>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</si>
  <si>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</si>
  <si>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</si>
  <si>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</si>
  <si>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</si>
  <si>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</si>
  <si>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</si>
  <si>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</si>
  <si>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</si>
  <si>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</si>
  <si>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</si>
  <si>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</si>
  <si>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</si>
  <si>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</si>
  <si>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</si>
  <si>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</si>
  <si>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</si>
  <si>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</si>
  <si>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</si>
  <si>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</si>
  <si>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</si>
  <si>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</si>
  <si>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</si>
  <si>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</si>
  <si>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</si>
  <si>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</si>
  <si>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</si>
  <si>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</si>
  <si>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</si>
  <si>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</si>
  <si>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</si>
  <si>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</si>
  <si>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</si>
  <si>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</si>
  <si>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</si>
  <si>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</si>
  <si>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</si>
  <si>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</si>
  <si>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</si>
  <si>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</si>
  <si>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</si>
  <si>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</si>
  <si>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</si>
  <si>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</si>
  <si>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</si>
  <si>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</si>
  <si>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</si>
  <si>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</si>
  <si>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</si>
  <si>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</si>
  <si>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</si>
  <si>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</si>
  <si>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</si>
  <si>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</si>
  <si>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</si>
  <si>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</si>
  <si>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</si>
  <si>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</si>
  <si>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</si>
  <si>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</si>
  <si>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</si>
  <si>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</si>
  <si>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</si>
  <si>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</si>
  <si>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</si>
  <si>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</si>
  <si>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</si>
  <si>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</si>
  <si>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</si>
  <si>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</si>
  <si>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</si>
  <si>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</si>
  <si>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</si>
  <si>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</si>
  <si>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</si>
  <si>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</si>
  <si>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</si>
  <si>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</si>
  <si>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</si>
  <si>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</si>
  <si>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</si>
  <si>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</si>
  <si>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</si>
  <si>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</si>
  <si>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</si>
  <si>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</si>
  <si>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</si>
  <si>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</si>
  <si>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</si>
  <si>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</si>
  <si>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</si>
  <si>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</si>
  <si>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</si>
  <si>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</si>
  <si>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</si>
  <si>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</si>
  <si>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</si>
  <si>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</si>
  <si>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</si>
  <si>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</si>
  <si>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</si>
  <si>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</si>
  <si>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</si>
  <si>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</si>
  <si>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</si>
  <si>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</si>
  <si>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</si>
  <si>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</si>
  <si>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</si>
  <si>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</si>
  <si>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</si>
  <si>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</si>
  <si>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</si>
  <si>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</si>
  <si>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</si>
  <si>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</si>
  <si>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</si>
  <si>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</si>
  <si>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</si>
  <si>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</si>
  <si>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</si>
  <si>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</si>
  <si>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</si>
  <si>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</si>
  <si>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</si>
  <si>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</si>
  <si>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</si>
  <si>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</si>
  <si>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</si>
  <si>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</si>
  <si>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</si>
  <si>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</si>
  <si>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</si>
  <si>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</si>
  <si>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</si>
  <si>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</si>
  <si>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</si>
  <si>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</si>
  <si>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</si>
  <si>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</si>
  <si>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</si>
  <si>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</si>
  <si>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</si>
  <si>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</si>
  <si>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</si>
  <si>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</si>
  <si>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</si>
  <si>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</si>
  <si>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</si>
  <si>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</si>
  <si>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</si>
  <si>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</si>
  <si>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</si>
  <si>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</si>
  <si>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</si>
  <si>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</si>
  <si>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</si>
  <si>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</si>
  <si>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</si>
  <si>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</si>
  <si>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</si>
  <si>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</si>
  <si>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</si>
  <si>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</si>
  <si>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</si>
  <si>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</si>
  <si>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</si>
  <si>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</si>
  <si>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</si>
  <si>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</si>
  <si>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</si>
  <si>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</si>
  <si>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</si>
  <si>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</si>
  <si>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</si>
  <si>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</si>
  <si>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</si>
  <si>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</si>
  <si>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</si>
  <si>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</si>
  <si>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</si>
  <si>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</si>
  <si>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</si>
  <si>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</si>
  <si>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</si>
  <si>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</si>
  <si>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</si>
  <si>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</si>
  <si>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</si>
  <si>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</si>
  <si>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</si>
  <si>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</si>
  <si>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</si>
  <si>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</si>
  <si>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</si>
  <si>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</si>
  <si>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</si>
  <si>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</si>
  <si>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</si>
  <si>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</si>
  <si>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</si>
  <si>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</si>
  <si>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</si>
  <si>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</si>
  <si>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</si>
  <si>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</si>
  <si>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</si>
  <si>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</si>
  <si>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</si>
  <si>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</si>
  <si>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</si>
  <si>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</si>
  <si>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</si>
  <si>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</si>
  <si>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</si>
  <si>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</si>
  <si>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</si>
  <si>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</si>
  <si>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</si>
  <si>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</si>
  <si>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</si>
  <si>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</si>
  <si>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</si>
  <si>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</si>
  <si>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</si>
  <si>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</si>
  <si>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</si>
  <si>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</si>
  <si>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</si>
  <si>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</si>
  <si>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</si>
  <si>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</si>
  <si>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</si>
  <si>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</si>
  <si>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</si>
  <si>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</si>
  <si>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</si>
  <si>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</si>
  <si>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</si>
  <si>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</si>
  <si>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</si>
  <si>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</si>
  <si>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</si>
  <si>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</si>
  <si>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</si>
  <si>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</si>
  <si>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</si>
  <si>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</si>
  <si>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</si>
  <si>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</si>
  <si>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</si>
  <si>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</si>
  <si>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</si>
  <si>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</si>
  <si>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</si>
  <si>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</si>
  <si>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</si>
  <si>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</si>
  <si>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</si>
  <si>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</si>
  <si>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</si>
  <si>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</si>
  <si>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</si>
  <si>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</si>
  <si>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</si>
  <si>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</si>
  <si>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</si>
  <si>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</si>
  <si>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</si>
  <si>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</si>
  <si>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</si>
  <si>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</si>
  <si>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</si>
  <si>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</si>
  <si>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</si>
  <si>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</si>
  <si>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</si>
  <si>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</si>
  <si>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</si>
  <si>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</si>
  <si>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</si>
  <si>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</si>
  <si>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</si>
  <si>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</si>
  <si>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</si>
  <si>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</si>
  <si>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</si>
  <si>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</si>
  <si>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</si>
  <si>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</si>
  <si>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</si>
  <si>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</si>
  <si>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</si>
  <si>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</si>
  <si>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</si>
  <si>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</si>
  <si>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</si>
  <si>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</si>
  <si>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</si>
  <si>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</si>
  <si>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</si>
  <si>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</si>
  <si>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</si>
  <si>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</si>
  <si>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</si>
  <si>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</si>
  <si>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</si>
  <si>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</si>
  <si>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</si>
  <si>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</si>
  <si>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</si>
  <si>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</si>
  <si>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</si>
  <si>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</si>
  <si>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</si>
  <si>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</si>
  <si>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</si>
  <si>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</si>
  <si>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</si>
  <si>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</si>
  <si>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</si>
  <si>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</si>
  <si>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</si>
  <si>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</si>
  <si>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</si>
  <si>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</si>
  <si>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</si>
  <si>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</si>
  <si>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</si>
  <si>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</si>
  <si>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</si>
  <si>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</si>
  <si>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</si>
  <si>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</si>
  <si>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</si>
  <si>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</si>
  <si>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</si>
  <si>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</si>
  <si>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</si>
  <si>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</si>
  <si>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</si>
  <si>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</si>
  <si>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</si>
  <si>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</si>
  <si>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</si>
  <si>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</si>
  <si>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</si>
  <si>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</si>
  <si>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</si>
  <si>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</si>
  <si>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</si>
  <si>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</si>
  <si>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</si>
  <si>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</si>
  <si>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</si>
  <si>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</si>
  <si>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</si>
  <si>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</si>
  <si>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</si>
  <si>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</si>
  <si>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</si>
  <si>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</si>
  <si>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</si>
  <si>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</si>
  <si>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</si>
  <si>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</si>
  <si>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</si>
  <si>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</si>
  <si>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</si>
  <si>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</si>
  <si>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</si>
  <si>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</si>
  <si>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</si>
  <si>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</si>
  <si>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</si>
  <si>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</si>
  <si>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</si>
  <si>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</si>
  <si>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</si>
  <si>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</si>
  <si>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</si>
  <si>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</si>
  <si>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</si>
  <si>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</si>
  <si>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</si>
  <si>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</si>
  <si>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</si>
  <si>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</si>
  <si>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</si>
  <si>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</si>
  <si>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</si>
  <si>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</si>
  <si>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</si>
  <si>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</si>
  <si>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</si>
  <si>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</si>
  <si>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</si>
  <si>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</si>
  <si>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</si>
  <si>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</si>
  <si>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</si>
  <si>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</si>
  <si>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</si>
  <si>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</si>
  <si>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</si>
  <si>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</si>
  <si>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</si>
  <si>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</si>
  <si>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</si>
  <si>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</si>
  <si>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</si>
  <si>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</si>
  <si>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</si>
  <si>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</si>
  <si>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</si>
  <si>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</si>
  <si>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</si>
  <si>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</si>
  <si>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</si>
  <si>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</si>
  <si>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</si>
  <si>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</si>
  <si>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</si>
  <si>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</si>
  <si>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</si>
  <si>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</si>
  <si>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</si>
  <si>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</si>
  <si>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</si>
  <si>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</si>
  <si>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</si>
  <si>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</si>
  <si>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</si>
  <si>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</si>
  <si>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</si>
  <si>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</si>
  <si>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</si>
  <si>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</si>
  <si>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</si>
  <si>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</si>
  <si>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</si>
  <si>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</si>
  <si>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</si>
  <si>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</si>
  <si>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</si>
  <si>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</si>
  <si>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</si>
  <si>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</si>
  <si>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</si>
  <si>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</si>
  <si>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</si>
  <si>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</si>
  <si>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</si>
  <si>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</si>
  <si>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</si>
  <si>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</si>
  <si>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</si>
  <si>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</si>
  <si>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</si>
  <si>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</si>
  <si>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</si>
  <si>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</si>
  <si>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</si>
  <si>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</si>
  <si>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</si>
  <si>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</si>
  <si>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</si>
  <si>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</si>
  <si>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</si>
  <si>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</si>
  <si>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</si>
  <si>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</si>
  <si>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</si>
  <si>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</si>
  <si>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</si>
  <si>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</si>
  <si>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</si>
  <si>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</si>
  <si>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</si>
  <si>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</si>
  <si>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</si>
  <si>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</si>
  <si>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</si>
  <si>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</si>
  <si>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</si>
  <si>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</si>
  <si>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</si>
  <si>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</si>
  <si>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</si>
  <si>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</si>
  <si>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</si>
  <si>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</si>
  <si>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</si>
  <si>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</si>
  <si>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</si>
  <si>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</si>
  <si>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</si>
  <si>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</si>
  <si>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</si>
  <si>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</si>
  <si>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</si>
  <si>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</si>
  <si>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</si>
  <si>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</si>
  <si>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</si>
  <si>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</si>
  <si>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</si>
  <si>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</si>
  <si>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</si>
  <si>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</si>
  <si>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</si>
  <si>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</si>
  <si>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</si>
  <si>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</si>
  <si>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</si>
  <si>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</si>
  <si>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</si>
  <si>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</si>
  <si>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</si>
  <si>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</si>
  <si>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</si>
  <si>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</si>
  <si>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</si>
  <si>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</si>
  <si>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</si>
  <si>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</si>
  <si>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</si>
  <si>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</si>
  <si>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</si>
  <si>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</si>
  <si>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</si>
  <si>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</si>
  <si>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</si>
  <si>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</si>
  <si>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</si>
  <si>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</si>
  <si>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</si>
  <si>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</si>
  <si>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</si>
  <si>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</si>
  <si>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</si>
  <si>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</si>
  <si>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</si>
  <si>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</si>
  <si>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</si>
  <si>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</si>
  <si>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</si>
  <si>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</si>
  <si>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</si>
  <si>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</si>
  <si>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</si>
  <si>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</si>
  <si>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</si>
  <si>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</si>
  <si>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</si>
  <si>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</si>
  <si>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</si>
  <si>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</si>
  <si>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</si>
  <si>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</si>
  <si>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</si>
  <si>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</si>
  <si>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</si>
  <si>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</si>
  <si>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</si>
  <si>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</si>
  <si>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</si>
  <si>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</si>
  <si>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</si>
  <si>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</si>
  <si>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</si>
  <si>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</si>
  <si>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</si>
  <si>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</si>
  <si>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</si>
  <si>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</si>
  <si>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</si>
  <si>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</si>
  <si>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</si>
  <si>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</si>
  <si>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</si>
  <si>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</si>
  <si>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</si>
  <si>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</si>
  <si>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</si>
  <si>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</si>
  <si>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</si>
  <si>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</si>
  <si>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</si>
  <si>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</si>
  <si>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</si>
  <si>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</si>
  <si>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</si>
  <si>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</si>
  <si>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</si>
  <si>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</si>
  <si>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</si>
  <si>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</si>
  <si>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</si>
  <si>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</si>
  <si>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</si>
  <si>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</si>
  <si>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</si>
  <si>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</si>
  <si>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</si>
  <si>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</si>
  <si>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</si>
  <si>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</si>
  <si>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</si>
  <si>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</si>
  <si>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</si>
  <si>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</si>
  <si>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</si>
  <si>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</si>
  <si>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</si>
  <si>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</si>
  <si>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</si>
  <si>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</si>
  <si>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</si>
  <si>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</si>
  <si>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</si>
  <si>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</si>
  <si>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</si>
  <si>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</si>
  <si>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</si>
  <si>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</si>
  <si>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</si>
  <si>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</si>
  <si>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</si>
  <si>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</si>
  <si>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</si>
  <si>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</si>
  <si>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</si>
  <si>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</si>
  <si>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</si>
  <si>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</si>
  <si>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</si>
  <si>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</si>
  <si>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</si>
  <si>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</si>
  <si>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</si>
  <si>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</si>
  <si>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</si>
  <si>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</si>
  <si>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</si>
  <si>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</si>
  <si>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</si>
  <si>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</si>
  <si>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</si>
  <si>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</si>
  <si>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</si>
  <si>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</si>
  <si>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</si>
  <si>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</si>
  <si>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</si>
  <si>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</si>
  <si>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</si>
  <si>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</si>
  <si>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</si>
  <si>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</si>
  <si>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</si>
  <si>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</si>
  <si>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</si>
  <si>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</si>
  <si>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</si>
  <si>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</si>
  <si>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</si>
  <si>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</si>
  <si>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</si>
  <si>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</si>
  <si>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</si>
  <si>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</si>
  <si>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</si>
  <si>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</si>
  <si>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</si>
  <si>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</si>
  <si>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</si>
  <si>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</si>
  <si>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</si>
  <si>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</si>
  <si>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</si>
  <si>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</si>
  <si>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</si>
  <si>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</si>
  <si>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</si>
  <si>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</si>
  <si>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</si>
  <si>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</si>
  <si>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</si>
  <si>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</si>
  <si>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</si>
  <si>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</si>
  <si>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</si>
  <si>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</si>
  <si>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</si>
  <si>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</si>
  <si>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</si>
  <si>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</si>
  <si>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</si>
  <si>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</si>
  <si>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</si>
  <si>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</si>
  <si>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</si>
  <si>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</si>
  <si>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</si>
  <si>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</si>
  <si>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</si>
  <si>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</si>
  <si>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</si>
  <si>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</si>
  <si>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</si>
  <si>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</si>
  <si>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</si>
  <si>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</si>
  <si>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</si>
  <si>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</si>
  <si>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</si>
  <si>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</si>
  <si>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</si>
  <si>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</si>
  <si>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</si>
  <si>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</si>
  <si>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</si>
  <si>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</si>
  <si>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</si>
  <si>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</si>
  <si>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</si>
  <si>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</si>
  <si>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</si>
  <si>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</si>
  <si>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</si>
  <si>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</si>
  <si>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</si>
  <si>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</si>
  <si>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</si>
  <si>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</si>
  <si>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</si>
  <si>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</si>
  <si>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</si>
  <si>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</si>
  <si>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</si>
  <si>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</si>
  <si>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</si>
  <si>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</si>
  <si>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</si>
  <si>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</si>
  <si>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</si>
  <si>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</si>
  <si>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</si>
  <si>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</si>
  <si>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</si>
  <si>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</si>
  <si>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</si>
  <si>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</si>
  <si>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</si>
  <si>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</si>
  <si>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</si>
  <si>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</si>
  <si>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</si>
  <si>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</si>
  <si>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</si>
  <si>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</si>
  <si>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</si>
  <si>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</si>
  <si>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</si>
  <si>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</si>
  <si>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</si>
  <si>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</si>
  <si>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</si>
  <si>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</si>
  <si>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</si>
  <si>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</si>
  <si>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</si>
  <si>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</si>
  <si>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</si>
  <si>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</si>
  <si>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</si>
  <si>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</si>
  <si>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</si>
  <si>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</si>
  <si>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</si>
  <si>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</si>
  <si>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</si>
  <si>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</si>
  <si>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</si>
  <si>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</si>
  <si>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</si>
  <si>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</si>
  <si>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</si>
  <si>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</si>
  <si>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</si>
  <si>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</si>
  <si>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</si>
  <si>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</si>
  <si>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</si>
  <si>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</si>
  <si>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</si>
  <si>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</si>
  <si>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</si>
  <si>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</si>
  <si>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</si>
  <si>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</si>
  <si>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</si>
  <si>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</si>
  <si>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</si>
  <si>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</si>
  <si>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</si>
  <si>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</si>
  <si>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</si>
  <si>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</si>
  <si>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</si>
  <si>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</si>
  <si>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</si>
  <si>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</si>
  <si>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</si>
  <si>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</si>
  <si>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</si>
  <si>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</si>
  <si>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</si>
  <si>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</si>
  <si>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</si>
  <si>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</si>
  <si>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</si>
  <si>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</si>
  <si>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</si>
  <si>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</si>
  <si>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</si>
  <si>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</si>
  <si>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</si>
  <si>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</si>
  <si>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</si>
  <si>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</si>
  <si>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</si>
  <si>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</si>
  <si>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</si>
  <si>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</si>
  <si>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</si>
  <si>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</si>
  <si>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</si>
  <si>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</si>
  <si>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</si>
  <si>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</si>
  <si>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</si>
  <si>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</si>
  <si>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</si>
  <si>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</si>
  <si>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</si>
  <si>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</si>
  <si>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</si>
  <si>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</si>
  <si>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</si>
  <si>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</si>
  <si>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</si>
  <si>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</si>
  <si>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</si>
  <si>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</si>
  <si>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</si>
  <si>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</si>
  <si>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</si>
  <si>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</si>
  <si>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</si>
  <si>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</si>
  <si>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</si>
  <si>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</si>
  <si>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</si>
  <si>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</si>
  <si>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</si>
  <si>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</si>
  <si>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</si>
  <si>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</si>
  <si>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</si>
  <si>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</si>
  <si>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</si>
  <si>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</si>
  <si>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</si>
  <si>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</si>
  <si>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</si>
  <si>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</si>
  <si>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</si>
  <si>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</si>
  <si>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</si>
  <si>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</si>
  <si>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</si>
  <si>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</si>
  <si>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</si>
  <si>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</si>
  <si>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</si>
  <si>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</si>
  <si>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</si>
  <si>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</si>
  <si>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</si>
  <si>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</si>
  <si>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</si>
  <si>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</si>
  <si>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</si>
  <si>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</si>
  <si>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</si>
  <si>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</si>
  <si>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</si>
  <si>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</si>
  <si>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</si>
  <si>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</si>
  <si>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</si>
  <si>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</si>
  <si>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</si>
  <si>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</si>
  <si>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</si>
  <si>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</si>
  <si>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</si>
  <si>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</si>
  <si>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</si>
  <si>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</si>
  <si>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</si>
  <si>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</si>
  <si>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</si>
  <si>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</si>
  <si>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</si>
  <si>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</si>
  <si>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</si>
  <si>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</si>
  <si>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</si>
  <si>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</si>
  <si>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</si>
  <si>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</si>
  <si>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</si>
  <si>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</si>
  <si>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</si>
  <si>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</si>
  <si>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</si>
  <si>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</si>
  <si>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</si>
  <si>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</si>
  <si>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</si>
  <si>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</si>
  <si>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</si>
  <si>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</si>
  <si>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</si>
  <si>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</si>
  <si>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</si>
  <si>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</si>
  <si>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</si>
  <si>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</si>
  <si>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</si>
  <si>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</si>
  <si>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</si>
  <si>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</si>
  <si>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</si>
  <si>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</si>
  <si>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</si>
  <si>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</si>
  <si>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</si>
  <si>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</si>
  <si>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</si>
  <si>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</si>
  <si>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</si>
  <si>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</si>
  <si>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</si>
  <si>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</si>
  <si>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</si>
  <si>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</si>
  <si>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</si>
  <si>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</si>
  <si>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</si>
  <si>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</si>
  <si>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</si>
  <si>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</si>
  <si>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</si>
  <si>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</si>
  <si>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</si>
  <si>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</si>
  <si>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</si>
  <si>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</si>
  <si>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</si>
  <si>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</si>
  <si>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</si>
  <si>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</si>
  <si>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</si>
  <si>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</si>
  <si>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</si>
  <si>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</si>
  <si>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</si>
  <si>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</si>
  <si>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</si>
  <si>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</si>
  <si>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</si>
  <si>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</si>
  <si>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</si>
  <si>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</si>
  <si>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</si>
  <si>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</si>
  <si>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</si>
  <si>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</si>
  <si>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</si>
  <si>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</si>
  <si>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</si>
  <si>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</si>
  <si>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</si>
  <si>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</si>
  <si>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</si>
  <si>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</si>
  <si>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</si>
  <si>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</si>
  <si>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</si>
  <si>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</si>
  <si>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</si>
  <si>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</si>
  <si>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</si>
  <si>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</si>
  <si>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</si>
  <si>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</si>
  <si>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</si>
  <si>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</si>
  <si>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</si>
  <si>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</si>
  <si>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</si>
  <si>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</si>
  <si>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</si>
  <si>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</si>
  <si>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</si>
  <si>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</si>
  <si>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</si>
  <si>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</si>
  <si>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</si>
  <si>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</si>
  <si>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</si>
  <si>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</si>
  <si>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</si>
  <si>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</si>
  <si>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</si>
  <si>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</si>
  <si>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</si>
  <si>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</si>
  <si>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</si>
  <si>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</si>
  <si>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</si>
  <si>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</si>
  <si>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</si>
  <si>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</si>
  <si>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</si>
  <si>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</si>
  <si>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</si>
  <si>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</si>
  <si>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</si>
  <si>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</si>
  <si>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</si>
  <si>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</si>
  <si>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</si>
  <si>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</si>
  <si>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</si>
  <si>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</si>
  <si>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</si>
  <si>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</si>
  <si>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</si>
  <si>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</si>
  <si>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</si>
  <si>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</si>
  <si>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</si>
  <si>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</si>
  <si>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</si>
  <si>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</si>
  <si>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</si>
  <si>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</si>
  <si>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</si>
  <si>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</si>
  <si>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</si>
  <si>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</si>
  <si>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</si>
  <si>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</si>
  <si>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</si>
  <si>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</si>
  <si>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</si>
  <si>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</si>
  <si>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</si>
  <si>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</si>
  <si>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</si>
  <si>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</si>
  <si>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</si>
  <si>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</si>
  <si>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</si>
  <si>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</si>
  <si>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</si>
  <si>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</si>
  <si>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</si>
  <si>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</si>
  <si>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</si>
  <si>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</si>
  <si>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</si>
  <si>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</si>
  <si>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</si>
  <si>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</si>
  <si>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</si>
  <si>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</si>
  <si>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</si>
  <si>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</si>
  <si>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</si>
  <si>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</si>
  <si>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</si>
  <si>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</si>
  <si>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</si>
  <si>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</si>
  <si>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</si>
  <si>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</si>
  <si>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</si>
  <si>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</si>
  <si>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</si>
  <si>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</si>
  <si>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</si>
  <si>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</si>
  <si>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</si>
  <si>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</si>
  <si>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</si>
  <si>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</si>
  <si>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</si>
  <si>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</si>
  <si>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</si>
  <si>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</si>
  <si>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</si>
  <si>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</si>
  <si>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</si>
  <si>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</si>
  <si>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</si>
  <si>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</si>
  <si>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</si>
  <si>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</si>
  <si>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</si>
  <si>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</si>
  <si>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</si>
  <si>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</si>
  <si>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</si>
  <si>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</si>
  <si>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</si>
  <si>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</si>
  <si>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</si>
  <si>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</si>
  <si>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</si>
  <si>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</si>
  <si>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</si>
  <si>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</si>
  <si>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</si>
  <si>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</si>
  <si>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</si>
  <si>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</si>
  <si>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</si>
  <si>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</si>
  <si>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</si>
  <si>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</si>
  <si>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</si>
  <si>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</si>
  <si>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</si>
  <si>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</si>
  <si>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</si>
  <si>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</si>
  <si>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</si>
  <si>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</si>
  <si>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</si>
  <si>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</si>
  <si>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</si>
  <si>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</si>
  <si>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</si>
  <si>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</si>
  <si>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</si>
  <si>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</si>
  <si>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</si>
  <si>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</si>
  <si>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</si>
  <si>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</si>
  <si>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</si>
  <si>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</si>
  <si>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</si>
  <si>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</si>
  <si>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</si>
  <si>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</si>
  <si>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</si>
  <si>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</si>
  <si>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</si>
  <si>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</si>
  <si>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</si>
  <si>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</si>
  <si>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</si>
  <si>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</si>
  <si>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</si>
  <si>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</si>
  <si>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</si>
  <si>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</si>
  <si>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</si>
  <si>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</si>
  <si>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</si>
  <si>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</si>
  <si>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</si>
  <si>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</si>
  <si>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</si>
  <si>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</si>
  <si>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</si>
  <si>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</si>
  <si>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</si>
  <si>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</si>
  <si>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</si>
  <si>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</si>
  <si>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</si>
  <si>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</si>
  <si>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</si>
  <si>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</si>
  <si>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</si>
  <si>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</si>
  <si>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</si>
  <si>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</si>
  <si>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</si>
  <si>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</si>
  <si>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</si>
  <si>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</si>
  <si>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</si>
  <si>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</si>
  <si>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</si>
  <si>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</si>
  <si>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</si>
  <si>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</si>
  <si>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</si>
  <si>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</si>
  <si>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</si>
  <si>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</si>
  <si>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</si>
  <si>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</si>
  <si>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</si>
  <si>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</si>
  <si>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</si>
  <si>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</si>
  <si>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</si>
  <si>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</si>
  <si>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</si>
  <si>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</si>
  <si>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</si>
  <si>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</si>
  <si>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</si>
  <si>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</si>
  <si>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</si>
  <si>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</si>
  <si>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</si>
  <si>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</si>
  <si>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</si>
  <si>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</si>
  <si>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</si>
  <si>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</si>
  <si>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</si>
  <si>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</si>
  <si>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</si>
  <si>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</si>
  <si>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</si>
  <si>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</si>
  <si>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</si>
  <si>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</si>
  <si>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</si>
  <si>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</si>
  <si>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</si>
  <si>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</si>
  <si>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</si>
  <si>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</si>
  <si>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</si>
  <si>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</si>
  <si>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</si>
  <si>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</si>
  <si>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</si>
  <si>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</si>
  <si>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</si>
  <si>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</si>
  <si>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</si>
  <si>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</si>
  <si>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</si>
  <si>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</si>
  <si>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</si>
  <si>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</si>
  <si>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</si>
  <si>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</si>
  <si>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</si>
  <si>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</si>
  <si>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</si>
  <si>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</si>
  <si>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</si>
  <si>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</si>
  <si>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</si>
  <si>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</si>
  <si>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</si>
  <si>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</si>
  <si>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</si>
  <si>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</si>
  <si>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</si>
  <si>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</si>
  <si>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</si>
  <si>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</si>
  <si>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</si>
  <si>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</si>
  <si>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</si>
  <si>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</si>
  <si>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</si>
  <si>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</si>
  <si>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</si>
  <si>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</si>
  <si>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</si>
  <si>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</si>
  <si>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</si>
  <si>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</si>
  <si>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</si>
  <si>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</si>
  <si>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</si>
  <si>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</si>
  <si>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</si>
  <si>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</si>
  <si>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</si>
  <si>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</si>
  <si>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</si>
  <si>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</si>
  <si>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</si>
  <si>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</si>
  <si>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</si>
  <si>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</si>
  <si>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</si>
  <si>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</si>
  <si>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</si>
  <si>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</si>
  <si>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</si>
  <si>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</si>
  <si>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</si>
  <si>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</si>
  <si>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</si>
  <si>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</si>
  <si>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</si>
  <si>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</si>
  <si>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</si>
  <si>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</si>
  <si>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</si>
  <si>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</si>
  <si>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</si>
  <si>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</si>
  <si>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</si>
  <si>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</si>
  <si>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</si>
  <si>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</si>
  <si>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</si>
  <si>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</si>
  <si>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</si>
  <si>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</si>
  <si>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</si>
  <si>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</si>
  <si>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</si>
  <si>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</si>
  <si>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</si>
  <si>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</si>
  <si>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</si>
  <si>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</si>
  <si>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</si>
  <si>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</si>
  <si>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</si>
  <si>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</si>
  <si>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</si>
  <si>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</si>
  <si>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</si>
  <si>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</si>
  <si>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</si>
  <si>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</si>
  <si>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</si>
  <si>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</si>
  <si>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</si>
  <si>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</si>
  <si>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</si>
  <si>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</si>
  <si>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</si>
  <si>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</si>
  <si>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</si>
  <si>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</si>
  <si>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</si>
  <si>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</si>
  <si>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</si>
  <si>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</si>
  <si>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</si>
  <si>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</si>
  <si>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</si>
  <si>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</si>
  <si>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</si>
  <si>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</si>
  <si>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</si>
  <si>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</si>
  <si>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</si>
  <si>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</si>
  <si>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</si>
  <si>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</si>
  <si>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</si>
  <si>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</si>
  <si>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</si>
  <si>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</si>
  <si>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</si>
  <si>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</si>
  <si>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</si>
  <si>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</si>
  <si>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</si>
  <si>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</si>
  <si>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</si>
  <si>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</si>
  <si>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</si>
  <si>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</si>
  <si>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</si>
  <si>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</si>
  <si>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</si>
  <si>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</si>
  <si>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</si>
  <si>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</si>
  <si>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</si>
  <si>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</si>
  <si>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</si>
  <si>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</si>
  <si>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</si>
  <si>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</si>
  <si>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</si>
  <si>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</si>
  <si>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</si>
  <si>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</si>
  <si>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</si>
  <si>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</si>
  <si>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</si>
  <si>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</si>
  <si>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</si>
  <si>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</si>
  <si>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</si>
  <si>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</si>
  <si>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</si>
  <si>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</si>
  <si>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</si>
  <si>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</si>
  <si>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</si>
  <si>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</si>
  <si>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</si>
  <si>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</si>
  <si>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</si>
  <si>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</si>
  <si>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</si>
  <si>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</si>
  <si>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</si>
  <si>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</si>
  <si>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</si>
  <si>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</si>
  <si>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</si>
  <si>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</si>
  <si>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</si>
  <si>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</si>
  <si>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</si>
  <si>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</si>
  <si>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</si>
  <si>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</si>
  <si>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</si>
  <si>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</si>
  <si>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</si>
  <si>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</si>
  <si>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</si>
  <si>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</si>
  <si>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</si>
  <si>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</si>
  <si>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</si>
  <si>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</si>
  <si>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</si>
  <si>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</si>
  <si>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</si>
  <si>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</si>
  <si>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</si>
  <si>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</si>
  <si>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</si>
  <si>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</si>
  <si>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</si>
  <si>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</si>
  <si>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</si>
  <si>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</si>
  <si>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</si>
  <si>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</si>
  <si>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</si>
  <si>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</si>
  <si>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</si>
  <si>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</si>
  <si>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</si>
  <si>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</si>
  <si>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</si>
  <si>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</si>
  <si>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</si>
  <si>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</si>
  <si>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</si>
  <si>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</si>
  <si>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</si>
  <si>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</si>
  <si>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</si>
  <si>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</si>
  <si>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</si>
  <si>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</si>
  <si>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</si>
  <si>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</si>
  <si>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</si>
  <si>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</si>
  <si>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</si>
  <si>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</si>
  <si>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</si>
  <si>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</si>
  <si>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</si>
  <si>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</si>
  <si>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</si>
  <si>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</si>
  <si>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</si>
  <si>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</si>
  <si>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</si>
  <si>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</si>
  <si>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</si>
  <si>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</si>
  <si>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</si>
  <si>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</si>
  <si>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</si>
  <si>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</si>
  <si>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</si>
  <si>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</si>
  <si>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</si>
  <si>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</si>
  <si>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</si>
  <si>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</si>
  <si>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</si>
  <si>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</si>
  <si>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</si>
  <si>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</si>
  <si>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</si>
  <si>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</si>
  <si>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</si>
  <si>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</si>
  <si>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</si>
  <si>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</si>
  <si>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</si>
  <si>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</si>
  <si>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</si>
  <si>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</si>
  <si>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</si>
  <si>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</si>
  <si>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</si>
  <si>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</si>
  <si>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</si>
  <si>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</si>
  <si>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</si>
  <si>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</si>
  <si>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</si>
  <si>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</si>
  <si>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</si>
  <si>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</si>
  <si>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</si>
  <si>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</si>
  <si>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</si>
  <si>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</si>
  <si>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</si>
  <si>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</si>
  <si>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</si>
  <si>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</si>
  <si>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</si>
  <si>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</si>
  <si>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</si>
  <si>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</si>
  <si>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</si>
  <si>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</si>
  <si>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</si>
  <si>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</si>
  <si>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</si>
  <si>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</si>
  <si>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</si>
  <si>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</si>
  <si>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</si>
  <si>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</si>
  <si>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</si>
  <si>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</si>
  <si>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</si>
  <si>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</si>
  <si>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</si>
  <si>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</si>
  <si>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</si>
  <si>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</si>
  <si>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</si>
  <si>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</si>
  <si>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</si>
  <si>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</si>
  <si>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</si>
  <si>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</si>
  <si>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</si>
  <si>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</si>
  <si>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</si>
  <si>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</si>
  <si>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</si>
  <si>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</si>
  <si>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</si>
  <si>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</si>
  <si>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</si>
  <si>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</si>
  <si>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</si>
  <si>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</si>
  <si>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</si>
  <si>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</si>
  <si>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</si>
  <si>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</si>
  <si>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</si>
  <si>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</si>
  <si>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</si>
  <si>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</si>
  <si>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</si>
  <si>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</si>
  <si>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</si>
  <si>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</si>
  <si>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</si>
  <si>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</si>
  <si>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</si>
  <si>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</si>
  <si>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</si>
  <si>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</si>
  <si>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</si>
  <si>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</si>
  <si>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</si>
  <si>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</si>
  <si>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</si>
  <si>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</si>
  <si>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</si>
  <si>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</si>
  <si>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</si>
  <si>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</si>
  <si>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</si>
  <si>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</si>
  <si>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</si>
  <si>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</si>
  <si>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</si>
  <si>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</si>
  <si>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</si>
  <si>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</si>
  <si>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</si>
  <si>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</si>
  <si>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</si>
  <si>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</si>
  <si>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</si>
  <si>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</si>
  <si>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</si>
  <si>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</si>
  <si>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</si>
  <si>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</si>
  <si>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</si>
  <si>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</si>
  <si>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</si>
  <si>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</si>
  <si>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</si>
  <si>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</si>
  <si>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</si>
  <si>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</si>
  <si>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</si>
  <si>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</si>
  <si>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</si>
  <si>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</si>
  <si>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</si>
  <si>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</si>
  <si>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</si>
  <si>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</si>
  <si>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</si>
  <si>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</si>
  <si>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</si>
  <si>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</si>
  <si>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</si>
  <si>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</si>
  <si>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</si>
  <si>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</si>
  <si>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</si>
  <si>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</si>
  <si>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</si>
  <si>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</si>
  <si>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</si>
  <si>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</si>
  <si>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</si>
  <si>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</si>
  <si>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</si>
  <si>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</si>
  <si>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</si>
  <si>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</si>
  <si>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</si>
  <si>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</si>
  <si>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</si>
  <si>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</si>
  <si>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</si>
  <si>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</si>
  <si>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</si>
  <si>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</si>
  <si>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</si>
  <si>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</si>
  <si>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</si>
  <si>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</si>
  <si>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</si>
  <si>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</si>
  <si>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</si>
  <si>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</si>
  <si>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</si>
  <si>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</si>
  <si>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</si>
  <si>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</si>
  <si>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</si>
  <si>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</si>
  <si>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</si>
  <si>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</si>
  <si>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</si>
  <si>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</si>
  <si>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</si>
  <si>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</si>
  <si>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</si>
  <si>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</si>
  <si>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</si>
  <si>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</si>
  <si>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</si>
  <si>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</si>
  <si>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</si>
  <si>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</si>
  <si>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</si>
  <si>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</si>
  <si>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</si>
  <si>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</si>
  <si>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</si>
  <si>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</si>
  <si>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</si>
  <si>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</si>
  <si>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</si>
  <si>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</si>
  <si>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</si>
  <si>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</si>
  <si>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</si>
  <si>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</si>
  <si>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</si>
  <si>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</si>
  <si>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</si>
  <si>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</si>
  <si>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</si>
  <si>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</si>
  <si>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</si>
  <si>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</si>
  <si>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</si>
  <si>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</si>
  <si>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</si>
  <si>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</si>
  <si>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</si>
  <si>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</si>
  <si>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</si>
  <si>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</si>
  <si>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</si>
  <si>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</si>
  <si>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</si>
  <si>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</si>
  <si>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</si>
  <si>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</si>
  <si>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</si>
  <si>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</si>
  <si>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</si>
  <si>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</si>
  <si>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</si>
  <si>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</si>
  <si>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</si>
  <si>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</si>
  <si>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</si>
  <si>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</si>
  <si>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</si>
  <si>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</si>
  <si>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</si>
  <si>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</si>
  <si>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</si>
  <si>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</si>
  <si>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</si>
  <si>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</si>
  <si>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</si>
  <si>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</si>
  <si>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</si>
  <si>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</si>
  <si>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</si>
  <si>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</si>
  <si>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</si>
  <si>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</si>
  <si>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</si>
  <si>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</si>
  <si>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</si>
  <si>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</si>
  <si>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</si>
  <si>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</si>
  <si>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</si>
  <si>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</si>
  <si>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</si>
  <si>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</si>
  <si>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</si>
  <si>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</si>
  <si>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</si>
  <si>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</si>
  <si>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</si>
  <si>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</si>
  <si>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</si>
  <si>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</si>
  <si>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</si>
  <si>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</si>
  <si>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</si>
  <si>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</si>
  <si>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</si>
  <si>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</si>
  <si>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</si>
  <si>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</si>
  <si>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</si>
  <si>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</si>
  <si>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</si>
  <si>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</si>
  <si>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</si>
  <si>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</si>
  <si>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</si>
  <si>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</si>
  <si>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</si>
  <si>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</si>
  <si>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</si>
  <si>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</si>
  <si>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</si>
  <si>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</si>
  <si>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</si>
  <si>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</si>
  <si>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</si>
  <si>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</si>
  <si>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</si>
  <si>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</si>
  <si>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</si>
  <si>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</si>
  <si>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</si>
  <si>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</si>
  <si>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</si>
  <si>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</si>
  <si>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</si>
  <si>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</si>
  <si>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</si>
  <si>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</si>
  <si>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</si>
  <si>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</si>
  <si>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</si>
  <si>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</si>
  <si>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</si>
  <si>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</si>
  <si>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</si>
  <si>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</si>
  <si>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</si>
  <si>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</si>
  <si>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</si>
  <si>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</si>
  <si>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</si>
  <si>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</si>
  <si>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</si>
  <si>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</si>
  <si>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</si>
  <si>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</si>
  <si>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</si>
  <si>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</si>
  <si>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</si>
  <si>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</si>
  <si>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</si>
  <si>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</si>
  <si>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</si>
  <si>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</si>
  <si>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</si>
  <si>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</si>
  <si>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</si>
  <si>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</si>
  <si>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</si>
  <si>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</si>
  <si>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</si>
  <si>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</si>
  <si>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</si>
  <si>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</si>
  <si>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</si>
  <si>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</si>
  <si>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</si>
  <si>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</si>
  <si>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</si>
  <si>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</si>
  <si>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</si>
  <si>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</si>
  <si>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</si>
  <si>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</si>
  <si>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</si>
  <si>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</si>
  <si>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</si>
  <si>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</si>
  <si>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</si>
  <si>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</si>
  <si>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</si>
  <si>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</si>
  <si>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</si>
  <si>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</si>
  <si>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</si>
  <si>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</si>
  <si>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</si>
  <si>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</si>
  <si>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</si>
  <si>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</si>
  <si>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</si>
  <si>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</si>
  <si>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</si>
  <si>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</si>
  <si>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</si>
  <si>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</si>
  <si>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</si>
  <si>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</si>
  <si>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</si>
  <si>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</si>
  <si>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</si>
  <si>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</si>
  <si>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</si>
  <si>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</si>
  <si>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</si>
  <si>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</si>
  <si>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</si>
  <si>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</si>
  <si>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</si>
  <si>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</si>
  <si>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</si>
  <si>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</si>
  <si>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</si>
  <si>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</si>
  <si>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</si>
  <si>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</si>
  <si>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</si>
  <si>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</si>
  <si>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</si>
  <si>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</si>
  <si>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</si>
  <si>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</si>
  <si>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</si>
  <si>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</si>
  <si>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</si>
  <si>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</si>
  <si>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</si>
  <si>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</si>
  <si>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</si>
  <si>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</si>
  <si>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</si>
  <si>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</si>
  <si>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</si>
  <si>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</si>
  <si>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</si>
  <si>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</si>
  <si>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</si>
  <si>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</si>
  <si>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</si>
  <si>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</si>
  <si>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</si>
  <si>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</si>
  <si>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</si>
  <si>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</si>
  <si>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</si>
  <si>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</si>
  <si>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</si>
  <si>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</si>
  <si>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</si>
  <si>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</si>
  <si>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</si>
  <si>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</si>
  <si>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</si>
  <si>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</si>
  <si>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</si>
  <si>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</si>
  <si>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</si>
  <si>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</si>
  <si>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</si>
  <si>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</si>
  <si>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</si>
  <si>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</si>
  <si>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</si>
  <si>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</si>
  <si>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</si>
  <si>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</si>
  <si>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</si>
  <si>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</si>
  <si>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</si>
  <si>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</si>
  <si>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</si>
  <si>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</si>
  <si>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</si>
  <si>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</si>
  <si>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</si>
  <si>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</si>
  <si>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</si>
  <si>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</si>
  <si>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</si>
  <si>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</si>
  <si>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</si>
  <si>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</si>
  <si>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</si>
  <si>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</si>
  <si>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</si>
  <si>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</si>
  <si>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</si>
  <si>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</si>
  <si>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</si>
  <si>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</si>
  <si>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</si>
  <si>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</si>
  <si>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</si>
  <si>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</si>
  <si>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</si>
  <si>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</si>
  <si>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</si>
  <si>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</si>
  <si>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</si>
  <si>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</si>
  <si>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</si>
  <si>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</si>
  <si>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</si>
  <si>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</si>
  <si>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</si>
  <si>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</si>
  <si>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</si>
  <si>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</si>
  <si>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</si>
  <si>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</si>
  <si>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</si>
  <si>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</si>
  <si>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</si>
  <si>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</si>
  <si>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</si>
  <si>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</si>
  <si>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</si>
  <si>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</si>
  <si>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</si>
  <si>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</si>
  <si>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</si>
  <si>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</si>
  <si>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</si>
  <si>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</si>
  <si>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</si>
  <si>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</si>
  <si>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</si>
  <si>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</si>
  <si>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</si>
  <si>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</si>
  <si>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</si>
  <si>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</si>
  <si>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</si>
  <si>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</si>
  <si>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</si>
  <si>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</si>
  <si>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</si>
  <si>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</si>
  <si>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</si>
  <si>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</si>
  <si>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</si>
  <si>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</si>
  <si>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</si>
  <si>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</si>
  <si>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</si>
  <si>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</si>
  <si>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</si>
  <si>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</si>
  <si>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</si>
  <si>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</si>
  <si>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</si>
  <si>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</si>
  <si>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</si>
  <si>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</si>
  <si>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</si>
  <si>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</si>
  <si>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</si>
  <si>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</si>
  <si>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</si>
  <si>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</si>
  <si>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</si>
  <si>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</si>
  <si>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</si>
  <si>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</si>
  <si>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</si>
  <si>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</si>
  <si>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</si>
  <si>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</si>
  <si>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</si>
  <si>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</si>
  <si>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</si>
  <si>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</si>
  <si>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</si>
  <si>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</si>
  <si>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</si>
  <si>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</si>
  <si>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</si>
  <si>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</si>
  <si>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</si>
  <si>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</si>
  <si>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</si>
  <si>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</si>
  <si>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</si>
  <si>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</si>
  <si>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</si>
  <si>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</si>
  <si>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</si>
  <si>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</si>
  <si>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</si>
  <si>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</si>
  <si>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</si>
  <si>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</si>
  <si>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</si>
  <si>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</si>
  <si>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</si>
  <si>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</si>
  <si>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</si>
  <si>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</si>
  <si>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</si>
  <si>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</si>
  <si>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</si>
  <si>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</si>
  <si>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</si>
  <si>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</si>
  <si>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</si>
  <si>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</si>
  <si>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</si>
  <si>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</si>
  <si>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</si>
  <si>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</si>
  <si>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</si>
  <si>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</si>
  <si>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</si>
  <si>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</si>
  <si>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</si>
  <si>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</si>
  <si>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</si>
  <si>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</si>
  <si>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</si>
  <si>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</si>
  <si>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</si>
  <si>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</si>
  <si>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</si>
  <si>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</si>
  <si>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</si>
  <si>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</si>
  <si>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</si>
  <si>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</si>
  <si>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</si>
  <si>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</si>
  <si>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</si>
  <si>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</si>
  <si>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</si>
  <si>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</si>
  <si>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</si>
  <si>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</si>
  <si>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</si>
  <si>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</si>
  <si>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</si>
  <si>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</si>
  <si>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</si>
  <si>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</si>
  <si>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</si>
  <si>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</si>
  <si>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</si>
  <si>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</si>
  <si>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</si>
  <si>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</si>
  <si>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</si>
  <si>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</si>
  <si>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</si>
  <si>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</si>
  <si>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</si>
  <si>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</si>
  <si>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</si>
  <si>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</si>
  <si>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</si>
  <si>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</si>
  <si>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</si>
  <si>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</si>
  <si>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</si>
  <si>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</si>
  <si>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</si>
  <si>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</si>
  <si>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</si>
  <si>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</si>
  <si>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</si>
  <si>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</si>
  <si>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</si>
  <si>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</si>
  <si>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</si>
  <si>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</si>
  <si>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</si>
  <si>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</si>
  <si>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</si>
  <si>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</si>
  <si>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</si>
  <si>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</si>
  <si>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</si>
  <si>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</si>
  <si>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</si>
  <si>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</si>
  <si>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</si>
  <si>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</si>
  <si>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</si>
  <si>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</si>
  <si>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</si>
  <si>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</si>
  <si>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</si>
  <si>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</si>
  <si>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</si>
  <si>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</si>
  <si>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</si>
  <si>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</si>
  <si>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</si>
  <si>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</si>
  <si>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</si>
  <si>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</si>
  <si>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</si>
  <si>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</si>
  <si>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</si>
  <si>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</si>
  <si>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</si>
  <si>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</si>
  <si>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</si>
  <si>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</si>
  <si>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</si>
  <si>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</si>
  <si>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</si>
  <si>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</si>
  <si>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</si>
  <si>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</si>
  <si>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</si>
  <si>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</si>
  <si>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</si>
  <si>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</si>
  <si>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</si>
  <si>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</si>
  <si>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</si>
  <si>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</si>
  <si>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</si>
  <si>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</si>
  <si>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</si>
  <si>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</si>
  <si>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</si>
  <si>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</si>
  <si>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</si>
  <si>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</si>
  <si>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</si>
  <si>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</si>
  <si>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</si>
  <si>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</si>
  <si>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</si>
  <si>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</si>
  <si>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</si>
  <si>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</si>
  <si>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</si>
  <si>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</si>
  <si>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</si>
  <si>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</si>
  <si>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</si>
  <si>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</si>
  <si>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</si>
  <si>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</si>
  <si>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</si>
  <si>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</si>
  <si>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</si>
  <si>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</si>
  <si>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</si>
  <si>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</si>
  <si>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</si>
  <si>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</si>
  <si>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</si>
  <si>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</si>
  <si>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</si>
  <si>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</si>
  <si>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</si>
  <si>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</si>
  <si>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</si>
  <si>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</si>
  <si>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</si>
  <si>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</si>
  <si>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</si>
  <si>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</si>
  <si>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</si>
  <si>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</si>
  <si>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</si>
  <si>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</si>
  <si>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</si>
  <si>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</si>
  <si>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</si>
  <si>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</si>
  <si>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</si>
  <si>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</si>
  <si>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</si>
  <si>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</si>
  <si>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</si>
  <si>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</si>
  <si>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</si>
  <si>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</si>
  <si>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</si>
  <si>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</si>
  <si>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</si>
  <si>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</si>
  <si>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</si>
  <si>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</si>
  <si>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</si>
  <si>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</si>
  <si>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</si>
  <si>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</si>
  <si>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</si>
  <si>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</si>
  <si>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</si>
  <si>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</si>
  <si>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</si>
  <si>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</si>
  <si>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</si>
  <si>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</si>
  <si>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</si>
  <si>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</si>
  <si>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</si>
  <si>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</si>
  <si>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</si>
  <si>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</si>
  <si>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</si>
  <si>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</si>
  <si>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</si>
  <si>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</si>
  <si>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</si>
  <si>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</si>
  <si>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</si>
  <si>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</si>
  <si>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</si>
  <si>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</si>
  <si>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</si>
  <si>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</si>
  <si>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</si>
  <si>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</si>
  <si>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</si>
  <si>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</si>
  <si>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</si>
  <si>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</si>
  <si>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</si>
  <si>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</si>
  <si>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</si>
  <si>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</si>
  <si>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</si>
  <si>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</si>
  <si>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</si>
  <si>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</si>
  <si>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</si>
  <si>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</si>
  <si>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</si>
  <si>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</si>
  <si>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</si>
  <si>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</si>
  <si>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</si>
  <si>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</si>
  <si>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</si>
  <si>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</si>
  <si>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</si>
  <si>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</si>
  <si>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</si>
  <si>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</si>
  <si>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</si>
  <si>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</si>
  <si>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</si>
  <si>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</si>
  <si>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</si>
  <si>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</si>
  <si>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</si>
  <si>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</si>
  <si>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</si>
  <si>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</si>
  <si>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</si>
  <si>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</si>
  <si>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</si>
  <si>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</si>
  <si>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</si>
  <si>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</si>
  <si>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</si>
  <si>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</si>
  <si>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</si>
  <si>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</si>
  <si>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</si>
  <si>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</si>
  <si>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</si>
  <si>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</si>
  <si>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</si>
  <si>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</si>
  <si>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</si>
  <si>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</si>
  <si>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</si>
  <si>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</si>
  <si>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</si>
  <si>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</si>
  <si>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</si>
  <si>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</si>
  <si>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</si>
  <si>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</si>
  <si>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</si>
  <si>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</si>
  <si>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</si>
  <si>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</si>
  <si>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</si>
  <si>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</si>
  <si>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</si>
  <si>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</si>
  <si>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</si>
  <si>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</si>
  <si>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</si>
  <si>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</si>
  <si>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</si>
  <si>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</si>
  <si>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</si>
  <si>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</si>
  <si>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</si>
  <si>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</si>
  <si>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</si>
  <si>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</si>
  <si>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</si>
  <si>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</si>
  <si>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</si>
  <si>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</si>
  <si>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</si>
  <si>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</si>
  <si>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</si>
  <si>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</si>
  <si>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</si>
  <si>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</si>
  <si>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</si>
  <si>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</si>
  <si>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</si>
  <si>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</si>
  <si>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</si>
  <si>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</si>
  <si>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</si>
  <si>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</si>
  <si>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</si>
  <si>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</si>
  <si>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</si>
  <si>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</si>
  <si>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</si>
  <si>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</si>
  <si>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</si>
  <si>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</si>
  <si>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</si>
  <si>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</si>
  <si>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</si>
  <si>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</si>
  <si>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</si>
  <si>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</si>
  <si>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</si>
  <si>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</si>
  <si>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</si>
  <si>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</si>
  <si>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</si>
  <si>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</si>
  <si>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</si>
  <si>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</si>
  <si>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</si>
  <si>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</si>
  <si>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</si>
  <si>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</si>
  <si>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</si>
  <si>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</si>
  <si>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</si>
  <si>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</si>
  <si>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</si>
  <si>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</si>
  <si>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</si>
  <si>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</si>
  <si>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</si>
  <si>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</si>
  <si>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</si>
  <si>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</si>
  <si>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</si>
  <si>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</si>
  <si>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</si>
  <si>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</si>
  <si>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</si>
  <si>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</si>
  <si>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</si>
  <si>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</si>
  <si>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</si>
  <si>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</si>
  <si>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</si>
  <si>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</si>
  <si>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</si>
  <si>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</si>
  <si>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</si>
  <si>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</si>
  <si>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</si>
  <si>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</si>
  <si>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</si>
  <si>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</si>
  <si>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</si>
  <si>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</si>
  <si>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</si>
  <si>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</si>
  <si>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</si>
  <si>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</si>
  <si>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</si>
  <si>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</si>
  <si>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</si>
  <si>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</si>
  <si>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</si>
  <si>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</si>
  <si>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</si>
  <si>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</si>
  <si>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</si>
  <si>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</si>
  <si>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</si>
  <si>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</si>
  <si>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</si>
  <si>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</si>
  <si>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</si>
  <si>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</si>
  <si>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</si>
  <si>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</si>
  <si>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</si>
  <si>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</si>
  <si>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</si>
  <si>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</si>
  <si>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</si>
  <si>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</si>
  <si>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</si>
  <si>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</si>
  <si>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</si>
  <si>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</si>
  <si>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</si>
  <si>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</si>
  <si>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</si>
  <si>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</si>
  <si>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</si>
  <si>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</si>
  <si>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</si>
  <si>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</si>
  <si>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</si>
  <si>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</si>
  <si>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</si>
  <si>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</si>
  <si>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</si>
  <si>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</si>
  <si>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</si>
  <si>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</si>
  <si>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</si>
  <si>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</si>
  <si>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</si>
  <si>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</si>
  <si>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</si>
  <si>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</si>
  <si>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</si>
  <si>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</si>
  <si>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</si>
  <si>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</si>
  <si>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</si>
  <si>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</si>
  <si>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</si>
  <si>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</si>
  <si>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</si>
  <si>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</si>
  <si>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</si>
  <si>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</si>
  <si>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</si>
  <si>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</si>
  <si>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</si>
  <si>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</si>
  <si>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</si>
  <si>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</si>
  <si>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</si>
  <si>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</si>
  <si>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</si>
  <si>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</si>
  <si>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</si>
  <si>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</si>
  <si>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</si>
  <si>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</si>
  <si>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</si>
  <si>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</si>
  <si>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</si>
  <si>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</si>
  <si>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</si>
  <si>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</si>
  <si>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</si>
  <si>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</si>
  <si>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</si>
  <si>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</si>
  <si>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</si>
  <si>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</si>
  <si>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</si>
  <si>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</si>
  <si>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</si>
  <si>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</si>
  <si>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</si>
  <si>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</si>
  <si>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</si>
  <si>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</si>
  <si>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</si>
  <si>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</si>
  <si>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</si>
  <si>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</si>
  <si>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</si>
  <si>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</si>
  <si>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</si>
  <si>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</si>
  <si>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</si>
  <si>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</si>
  <si>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</si>
  <si>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</si>
  <si>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</si>
  <si>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</si>
  <si>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</si>
  <si>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</si>
  <si>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</si>
  <si>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</si>
  <si>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</si>
  <si>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</si>
  <si>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</si>
  <si>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</si>
  <si>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</si>
  <si>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</si>
  <si>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</si>
  <si>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</si>
  <si>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</si>
  <si>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</si>
  <si>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</si>
  <si>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</si>
  <si>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</si>
  <si>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</si>
  <si>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</si>
  <si>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</si>
  <si>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</si>
  <si>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</si>
  <si>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</si>
  <si>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</si>
  <si>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</si>
  <si>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</si>
  <si>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</si>
  <si>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</si>
  <si>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</si>
  <si>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</si>
  <si>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</si>
  <si>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</si>
  <si>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</si>
  <si>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</si>
  <si>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</si>
  <si>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</si>
  <si>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</si>
  <si>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</si>
  <si>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</si>
  <si>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</si>
  <si>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</si>
  <si>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</si>
  <si>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</si>
  <si>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</si>
  <si>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</si>
  <si>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</si>
  <si>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</si>
  <si>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</si>
  <si>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</si>
  <si>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</si>
  <si>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</si>
  <si>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</si>
  <si>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</si>
  <si>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</si>
  <si>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</si>
  <si>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</si>
  <si>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</si>
  <si>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</si>
  <si>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</si>
  <si>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</si>
  <si>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</si>
  <si>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</si>
  <si>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</si>
  <si>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</si>
  <si>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</si>
  <si>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</si>
  <si>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</si>
  <si>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</si>
  <si>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</si>
  <si>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</si>
  <si>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</si>
  <si>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</si>
  <si>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</si>
  <si>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</si>
  <si>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</si>
  <si>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</si>
  <si>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</si>
  <si>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</si>
  <si>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</si>
  <si>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</si>
  <si>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</si>
  <si>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</si>
  <si>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</si>
  <si>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</si>
  <si>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</si>
  <si>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</si>
  <si>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</si>
  <si>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</si>
  <si>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</si>
  <si>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</si>
  <si>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</si>
  <si>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</si>
  <si>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</si>
  <si>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</si>
  <si>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</si>
  <si>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</si>
  <si>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</si>
  <si>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</si>
  <si>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</si>
  <si>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</si>
  <si>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</si>
  <si>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</si>
  <si>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</si>
  <si>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</si>
  <si>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</si>
  <si>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</si>
  <si>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</si>
  <si>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</si>
  <si>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</si>
  <si>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</si>
  <si>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</si>
  <si>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</si>
  <si>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</si>
  <si>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</si>
  <si>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</si>
  <si>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</si>
  <si>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</si>
  <si>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</si>
  <si>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</si>
  <si>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</si>
  <si>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</si>
  <si>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</si>
  <si>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</si>
  <si>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</si>
  <si>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</si>
  <si>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</si>
  <si>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</si>
  <si>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</si>
  <si>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</si>
  <si>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</si>
  <si>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</si>
  <si>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</si>
  <si>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</si>
  <si>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</si>
  <si>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</si>
  <si>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</si>
  <si>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</si>
  <si>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</si>
  <si>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</si>
  <si>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</si>
  <si>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</si>
  <si>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</si>
  <si>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</si>
  <si>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</si>
  <si>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</si>
  <si>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</si>
  <si>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</si>
  <si>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</si>
  <si>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</si>
  <si>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</si>
  <si>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</si>
  <si>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</si>
  <si>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</si>
  <si>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</si>
  <si>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</si>
  <si>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</si>
  <si>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</si>
  <si>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</si>
  <si>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</si>
  <si>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</si>
  <si>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</si>
  <si>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</si>
  <si>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</si>
  <si>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</si>
  <si>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</si>
  <si>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</si>
  <si>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</si>
  <si>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</si>
  <si>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</si>
  <si>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</si>
  <si>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</si>
  <si>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</si>
  <si>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</si>
  <si>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</si>
  <si>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</si>
  <si>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</si>
  <si>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</si>
  <si>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</si>
  <si>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</si>
  <si>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</si>
  <si>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</si>
  <si>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</si>
  <si>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</si>
  <si>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</si>
  <si>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</si>
  <si>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</si>
  <si>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</si>
  <si>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</si>
  <si>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</si>
  <si>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</si>
  <si>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</si>
  <si>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</si>
  <si>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</si>
  <si>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</si>
  <si>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</si>
  <si>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</si>
  <si>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</si>
  <si>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</si>
  <si>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</si>
  <si>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</si>
  <si>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</si>
  <si>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</si>
  <si>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</si>
  <si>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</si>
  <si>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</si>
  <si>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</si>
  <si>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</si>
  <si>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</si>
  <si>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</si>
  <si>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</si>
  <si>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</si>
  <si>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</si>
  <si>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</si>
  <si>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</si>
  <si>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</si>
  <si>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</si>
  <si>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</si>
  <si>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</si>
  <si>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</si>
  <si>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</si>
  <si>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</si>
  <si>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</si>
  <si>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</si>
  <si>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</si>
  <si>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</si>
  <si>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</si>
  <si>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</si>
  <si>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</si>
  <si>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</si>
  <si>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</si>
  <si>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</si>
  <si>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</si>
  <si>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</si>
  <si>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</si>
  <si>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</si>
  <si>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</si>
  <si>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</si>
  <si>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</si>
  <si>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</si>
  <si>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</si>
  <si>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</si>
  <si>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</si>
  <si>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</si>
  <si>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</si>
  <si>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</si>
  <si>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</si>
  <si>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</si>
  <si>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</si>
  <si>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</si>
  <si>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</si>
  <si>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</si>
  <si>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</si>
  <si>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</si>
  <si>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</si>
  <si>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</si>
  <si>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</si>
  <si>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</si>
  <si>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</si>
  <si>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</si>
  <si>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</si>
  <si>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</si>
  <si>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</si>
  <si>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</si>
  <si>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</si>
  <si>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</si>
  <si>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</si>
  <si>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</si>
  <si>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</si>
  <si>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</si>
  <si>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</si>
  <si>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</si>
  <si>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</si>
  <si>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</si>
  <si>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</si>
  <si>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</si>
  <si>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</si>
  <si>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</si>
  <si>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</si>
  <si>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</si>
  <si>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</si>
  <si>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</si>
  <si>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</si>
  <si>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</si>
  <si>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</si>
  <si>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</si>
  <si>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</si>
  <si>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</si>
  <si>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</si>
  <si>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</si>
  <si>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</si>
  <si>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</si>
  <si>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</si>
  <si>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</si>
  <si>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</si>
  <si>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</si>
  <si>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</si>
  <si>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</si>
  <si>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</si>
  <si>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</si>
  <si>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</si>
  <si>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</si>
  <si>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</si>
  <si>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</si>
  <si>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</si>
  <si>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</si>
  <si>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</si>
  <si>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</si>
  <si>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</si>
  <si>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</si>
  <si>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</si>
  <si>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</si>
  <si>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</si>
  <si>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</si>
  <si>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</si>
  <si>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</si>
  <si>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</si>
  <si>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</si>
  <si>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</si>
  <si>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</si>
  <si>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</si>
  <si>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</si>
  <si>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</si>
  <si>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</si>
  <si>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</si>
  <si>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</si>
  <si>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</si>
  <si>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</si>
  <si>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</si>
  <si>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</si>
  <si>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</si>
  <si>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</si>
  <si>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</si>
  <si>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</si>
  <si>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</si>
  <si>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</si>
  <si>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</si>
  <si>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</si>
  <si>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</si>
  <si>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</si>
  <si>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</si>
  <si>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</si>
  <si>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</si>
  <si>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</si>
  <si>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</si>
  <si>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</si>
  <si>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</si>
  <si>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</si>
  <si>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</si>
  <si>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</si>
  <si>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</si>
  <si>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</si>
  <si>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</si>
  <si>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</si>
  <si>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</si>
  <si>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</si>
  <si>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</si>
  <si>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</si>
  <si>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</si>
  <si>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</si>
  <si>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</si>
  <si>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</si>
  <si>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</si>
  <si>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</si>
  <si>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</si>
  <si>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</si>
  <si>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</si>
  <si>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</si>
  <si>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</si>
  <si>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</si>
  <si>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</si>
  <si>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</si>
  <si>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</si>
  <si>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</si>
  <si>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</si>
  <si>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</si>
  <si>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</si>
  <si>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</si>
  <si>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</si>
  <si>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</si>
  <si>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</si>
  <si>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</si>
  <si>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</si>
  <si>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</si>
  <si>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</si>
  <si>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</si>
  <si>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</si>
  <si>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</si>
  <si>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</si>
  <si>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</si>
  <si>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</si>
  <si>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</si>
  <si>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</si>
  <si>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</si>
  <si>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</si>
  <si>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</si>
  <si>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</si>
  <si>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</si>
  <si>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</si>
  <si>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</si>
  <si>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</si>
  <si>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</si>
  <si>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</si>
  <si>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</si>
  <si>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</si>
  <si>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</si>
  <si>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</si>
  <si>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</si>
  <si>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</si>
  <si>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</si>
  <si>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</si>
  <si>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</si>
  <si>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</si>
  <si>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</si>
  <si>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</si>
  <si>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</si>
  <si>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</si>
  <si>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</si>
  <si>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</si>
  <si>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</si>
  <si>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</si>
  <si>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</si>
  <si>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</si>
  <si>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</si>
  <si>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</si>
  <si>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</si>
  <si>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</si>
  <si>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</si>
  <si>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</si>
  <si>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</si>
  <si>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</si>
  <si>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</si>
  <si>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</si>
  <si>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</si>
  <si>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</si>
  <si>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</si>
  <si>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</si>
  <si>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</si>
  <si>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</si>
  <si>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</si>
  <si>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</si>
  <si>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</si>
  <si>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</si>
  <si>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</si>
  <si>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</si>
  <si>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</si>
  <si>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</si>
  <si>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</si>
  <si>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</si>
  <si>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</si>
  <si>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</si>
  <si>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</si>
  <si>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</si>
  <si>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</si>
  <si>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</si>
  <si>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</si>
  <si>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</si>
  <si>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</si>
  <si>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</si>
  <si>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</si>
  <si>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</si>
  <si>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</si>
  <si>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</si>
  <si>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</si>
  <si>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</si>
  <si>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</si>
  <si>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</si>
  <si>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</si>
  <si>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</si>
  <si>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</si>
  <si>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</si>
  <si>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</si>
  <si>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</si>
  <si>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</si>
  <si>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</si>
  <si>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</si>
  <si>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</si>
  <si>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</si>
  <si>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</si>
  <si>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</si>
  <si>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</si>
  <si>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</si>
  <si>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</si>
  <si>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</si>
  <si>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</si>
  <si>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</si>
  <si>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</si>
  <si>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</si>
  <si>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</si>
  <si>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</si>
  <si>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</si>
  <si>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</si>
  <si>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</si>
  <si>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</si>
  <si>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</si>
  <si>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</si>
  <si>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</si>
  <si>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</si>
  <si>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</si>
  <si>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</si>
  <si>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</si>
  <si>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</si>
  <si>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</si>
  <si>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</si>
  <si>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</si>
  <si>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</si>
  <si>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</si>
  <si>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</si>
  <si>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</si>
  <si>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</si>
  <si>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</si>
  <si>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</si>
  <si>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</si>
  <si>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</si>
  <si>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</si>
  <si>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</si>
  <si>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</si>
  <si>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</si>
  <si>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</si>
  <si>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</si>
  <si>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</si>
  <si>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</si>
  <si>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</si>
  <si>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</si>
  <si>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</si>
  <si>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</si>
  <si>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</si>
  <si>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</si>
  <si>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</si>
  <si>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</si>
  <si>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</si>
  <si>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</si>
  <si>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</si>
  <si>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</si>
  <si>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</si>
  <si>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</si>
  <si>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</si>
  <si>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</si>
  <si>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</si>
  <si>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</si>
  <si>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</si>
  <si>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</si>
  <si>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</si>
  <si>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</si>
  <si>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</si>
  <si>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</si>
  <si>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</si>
  <si>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</si>
  <si>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</si>
  <si>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</si>
  <si>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</si>
  <si>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</si>
  <si>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</si>
  <si>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</si>
  <si>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</si>
  <si>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</si>
  <si>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</si>
  <si>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</si>
  <si>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</si>
  <si>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</si>
  <si>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</si>
  <si>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</si>
  <si>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</si>
  <si>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</si>
  <si>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</si>
  <si>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</si>
  <si>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</si>
  <si>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</si>
  <si>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</si>
  <si>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</si>
  <si>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</si>
  <si>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</si>
  <si>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</si>
  <si>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</si>
  <si>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</si>
  <si>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</si>
  <si>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</si>
  <si>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</si>
  <si>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</si>
  <si>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</si>
  <si>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</si>
  <si>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</si>
  <si>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</si>
  <si>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</si>
  <si>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</si>
  <si>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</si>
  <si>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</si>
  <si>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</si>
  <si>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</si>
  <si>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</si>
  <si>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</si>
  <si>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</si>
  <si>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</si>
  <si>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</si>
  <si>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</si>
  <si>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</si>
  <si>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</si>
  <si>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</si>
  <si>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</si>
  <si>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</si>
  <si>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</si>
  <si>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</si>
  <si>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</si>
  <si>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</si>
  <si>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</si>
  <si>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</si>
  <si>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</si>
  <si>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</si>
  <si>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</si>
  <si>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</si>
  <si>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</si>
  <si>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</si>
  <si>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</si>
  <si>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</si>
  <si>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</si>
  <si>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</si>
  <si>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</si>
  <si>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</si>
  <si>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</si>
  <si>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</si>
  <si>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</si>
  <si>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</si>
  <si>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</si>
  <si>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</si>
  <si>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</si>
  <si>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</si>
  <si>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</si>
  <si>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</si>
  <si>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</si>
  <si>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</si>
  <si>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</si>
  <si>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</si>
  <si>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</si>
  <si>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</si>
  <si>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</si>
  <si>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</si>
  <si>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</si>
  <si>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</si>
  <si>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</si>
  <si>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</si>
  <si>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</si>
  <si>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</si>
  <si>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</si>
  <si>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</si>
  <si>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</si>
  <si>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</si>
  <si>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</si>
  <si>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</si>
  <si>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</si>
  <si>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</si>
  <si>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</si>
  <si>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</si>
  <si>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</si>
  <si>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</si>
  <si>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</si>
  <si>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</si>
  <si>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</si>
  <si>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</si>
  <si>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</si>
  <si>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</si>
  <si>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</si>
  <si>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</si>
  <si>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</si>
  <si>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</si>
  <si>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</si>
  <si>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</si>
  <si>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</si>
  <si>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</si>
  <si>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</si>
  <si>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</si>
  <si>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</si>
  <si>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</si>
  <si>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</si>
  <si>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</si>
  <si>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</si>
  <si>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</si>
  <si>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</si>
  <si>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</si>
  <si>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</si>
  <si>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</si>
  <si>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</si>
  <si>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</si>
  <si>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</si>
  <si>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</si>
  <si>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</si>
  <si>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</si>
  <si>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</si>
  <si>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</si>
  <si>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</si>
  <si>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</si>
  <si>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</si>
  <si>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</si>
  <si>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</si>
  <si>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</si>
  <si>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</si>
  <si>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</si>
  <si>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</si>
  <si>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</si>
  <si>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</si>
  <si>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</si>
  <si>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</si>
  <si>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</si>
  <si>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</si>
  <si>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</si>
  <si>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</si>
  <si>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</si>
  <si>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</si>
  <si>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</si>
  <si>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</si>
  <si>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</si>
  <si>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</si>
  <si>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</si>
  <si>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</si>
  <si>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</si>
  <si>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</si>
  <si>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</si>
  <si>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</si>
  <si>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</si>
  <si>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</si>
  <si>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</si>
  <si>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</si>
  <si>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</si>
  <si>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</si>
  <si>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</si>
  <si>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</si>
  <si>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</si>
  <si>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</si>
  <si>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</si>
  <si>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</si>
  <si>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</si>
  <si>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</si>
  <si>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</si>
  <si>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</si>
  <si>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</si>
  <si>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</si>
  <si>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</si>
  <si>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</si>
  <si>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</si>
  <si>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</si>
  <si>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</si>
  <si>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</si>
  <si>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</si>
  <si>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</si>
  <si>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</si>
  <si>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</si>
  <si>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</si>
  <si>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</si>
  <si>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</si>
  <si>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</si>
  <si>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</si>
  <si>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</si>
  <si>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</si>
  <si>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</si>
  <si>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</si>
  <si>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</si>
  <si>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</si>
  <si>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</si>
  <si>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</si>
  <si>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</si>
  <si>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</si>
  <si>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</si>
  <si>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</si>
  <si>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</si>
  <si>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</si>
  <si>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</si>
  <si>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</si>
  <si>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</si>
  <si>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</si>
  <si>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</si>
  <si>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</si>
  <si>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</si>
  <si>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</si>
  <si>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</si>
  <si>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</si>
  <si>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</si>
  <si>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</si>
  <si>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</si>
  <si>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</si>
  <si>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</si>
  <si>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</si>
  <si>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</si>
  <si>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</si>
  <si>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</si>
  <si>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</si>
  <si>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</si>
  <si>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</si>
  <si>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</si>
  <si>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</si>
  <si>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</si>
  <si>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</si>
  <si>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</si>
  <si>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</si>
  <si>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</si>
  <si>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</si>
  <si>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</si>
  <si>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</si>
  <si>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</si>
  <si>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</si>
  <si>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</si>
  <si>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</si>
  <si>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</si>
  <si>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</si>
  <si>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</si>
  <si>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</si>
  <si>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</si>
  <si>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</si>
  <si>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</si>
  <si>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</si>
  <si>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</si>
  <si>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</si>
  <si>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</si>
  <si>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</si>
  <si>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</si>
  <si>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</si>
  <si>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</si>
  <si>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</si>
  <si>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</si>
  <si>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</si>
  <si>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</si>
  <si>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</si>
  <si>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</si>
  <si>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</si>
  <si>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</si>
  <si>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</si>
  <si>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</si>
  <si>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</si>
  <si>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</si>
  <si>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</si>
  <si>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</si>
  <si>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</si>
  <si>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</si>
  <si>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</si>
  <si>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</si>
  <si>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</si>
  <si>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</si>
  <si>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</si>
  <si>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</si>
  <si>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</si>
  <si>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</si>
  <si>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</si>
  <si>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</si>
  <si>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</si>
  <si>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</si>
  <si>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</si>
  <si>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</si>
  <si>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</si>
  <si>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</si>
  <si>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</si>
  <si>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</si>
  <si>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</si>
  <si>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</si>
  <si>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</si>
  <si>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</si>
  <si>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</si>
  <si>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</si>
  <si>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</si>
  <si>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</si>
  <si>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</si>
  <si>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</si>
  <si>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</si>
  <si>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</si>
  <si>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</si>
  <si>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</si>
  <si>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</si>
  <si>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</si>
  <si>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</si>
  <si>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</si>
  <si>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</si>
  <si>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</si>
  <si>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</si>
  <si>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</si>
  <si>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</si>
  <si>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</si>
  <si>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</si>
  <si>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</si>
  <si>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</si>
  <si>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</si>
  <si>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</si>
  <si>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</si>
  <si>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</si>
  <si>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</si>
  <si>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</si>
  <si>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</si>
  <si>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</si>
  <si>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</si>
  <si>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</si>
  <si>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</si>
  <si>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</si>
  <si>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</si>
  <si>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</si>
  <si>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</si>
  <si>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</si>
  <si>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</si>
  <si>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</si>
  <si>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</si>
  <si>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</si>
  <si>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</si>
  <si>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</si>
  <si>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</si>
  <si>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</si>
  <si>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</si>
  <si>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</si>
  <si>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</si>
  <si>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</si>
  <si>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</si>
  <si>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</si>
  <si>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</si>
  <si>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</si>
  <si>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</si>
  <si>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</si>
  <si>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</si>
  <si>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</si>
  <si>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</si>
  <si>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</si>
  <si>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</si>
  <si>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</si>
  <si>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</si>
  <si>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</si>
  <si>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</si>
  <si>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</si>
  <si>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</si>
  <si>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</si>
  <si>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</si>
  <si>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</si>
  <si>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</si>
  <si>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</si>
  <si>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</si>
  <si>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</si>
  <si>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</si>
  <si>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</si>
  <si>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</si>
  <si>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</si>
  <si>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</si>
  <si>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</si>
  <si>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</si>
  <si>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</si>
  <si>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</si>
  <si>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</si>
  <si>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</si>
  <si>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</si>
  <si>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</si>
  <si>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</si>
  <si>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</si>
  <si>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</si>
  <si>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</si>
  <si>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</si>
  <si>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</si>
  <si>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</si>
  <si>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</si>
  <si>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</si>
  <si>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</si>
  <si>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</si>
  <si>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</si>
  <si>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</si>
  <si>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</si>
  <si>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</si>
  <si>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</si>
  <si>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</si>
  <si>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</si>
  <si>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</si>
  <si>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</si>
  <si>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</si>
  <si>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</si>
  <si>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</si>
  <si>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</si>
  <si>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</si>
  <si>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</si>
  <si>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</si>
  <si>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</si>
  <si>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</si>
  <si>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</si>
  <si>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</si>
  <si>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</si>
  <si>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</si>
  <si>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</si>
  <si>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</si>
  <si>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</si>
  <si>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</si>
  <si>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</si>
  <si>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</si>
  <si>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</si>
  <si>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</si>
  <si>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</si>
  <si>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</si>
  <si>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</si>
  <si>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</si>
  <si>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</si>
  <si>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</si>
  <si>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</si>
  <si>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</si>
  <si>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</si>
  <si>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</si>
  <si>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</si>
  <si>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</si>
  <si>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</si>
  <si>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</si>
  <si>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</si>
  <si>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</si>
  <si>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</si>
  <si>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</si>
  <si>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</si>
  <si>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</si>
  <si>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</si>
  <si>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</si>
  <si>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</si>
  <si>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</si>
  <si>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</si>
  <si>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</si>
  <si>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</si>
  <si>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</si>
  <si>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</si>
  <si>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</si>
  <si>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</si>
  <si>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</si>
  <si>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</si>
  <si>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</si>
  <si>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</si>
  <si>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</si>
  <si>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</si>
  <si>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</si>
  <si>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</si>
  <si>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</si>
  <si>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</si>
  <si>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</si>
  <si>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</si>
  <si>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</si>
  <si>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</si>
  <si>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</si>
  <si>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</si>
  <si>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</si>
  <si>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</si>
  <si>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</si>
  <si>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</si>
  <si>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</si>
  <si>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</si>
  <si>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</si>
  <si>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</si>
  <si>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</si>
  <si>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</si>
  <si>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</si>
  <si>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</si>
  <si>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</si>
  <si>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</si>
  <si>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</si>
  <si>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</si>
  <si>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</si>
  <si>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</si>
  <si>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</si>
  <si>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</si>
  <si>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</si>
  <si>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</si>
  <si>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</si>
  <si>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</si>
  <si>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</si>
  <si>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</si>
  <si>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</si>
  <si>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</si>
  <si>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</si>
  <si>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</si>
  <si>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</si>
  <si>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</si>
  <si>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</si>
  <si>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</si>
  <si>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</si>
  <si>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</si>
  <si>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</si>
  <si>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</si>
  <si>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</si>
  <si>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</si>
  <si>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</si>
  <si>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</si>
  <si>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</si>
  <si>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</si>
  <si>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</si>
  <si>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</si>
  <si>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</si>
  <si>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</si>
  <si>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</si>
  <si>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</si>
  <si>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</si>
  <si>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</si>
  <si>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</si>
  <si>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</si>
  <si>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</si>
  <si>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</si>
  <si>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</si>
  <si>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</si>
  <si>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</si>
  <si>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</si>
  <si>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</si>
  <si>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</si>
  <si>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</si>
  <si>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</si>
  <si>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</si>
  <si>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</si>
  <si>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</si>
  <si>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</si>
  <si>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</si>
  <si>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</si>
  <si>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</si>
  <si>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</si>
  <si>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</si>
  <si>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</si>
  <si>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</si>
  <si>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</si>
  <si>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</si>
  <si>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</si>
  <si>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</si>
  <si>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</si>
  <si>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</si>
  <si>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</si>
  <si>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</si>
  <si>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</si>
  <si>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</si>
  <si>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</si>
  <si>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</si>
  <si>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</si>
  <si>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</si>
  <si>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</si>
  <si>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</si>
  <si>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</si>
  <si>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</si>
  <si>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</si>
  <si>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</si>
  <si>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</si>
  <si>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</si>
  <si>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</si>
  <si>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</si>
  <si>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</si>
  <si>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</si>
  <si>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</si>
  <si>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</si>
  <si>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</si>
  <si>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</si>
  <si>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</si>
  <si>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</si>
  <si>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</si>
  <si>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</si>
  <si>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</si>
  <si>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</si>
  <si>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</si>
  <si>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</si>
  <si>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</si>
  <si>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</si>
  <si>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</si>
  <si>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</si>
  <si>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</si>
  <si>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</si>
  <si>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</si>
  <si>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</si>
  <si>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</si>
  <si>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</si>
  <si>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</si>
  <si>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</si>
  <si>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</si>
  <si>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</si>
  <si>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</si>
  <si>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</si>
  <si>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</si>
  <si>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</si>
  <si>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</si>
  <si>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</si>
  <si>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</si>
  <si>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</si>
  <si>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</si>
  <si>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</si>
  <si>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</si>
  <si>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</si>
  <si>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</si>
  <si>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</si>
  <si>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</si>
  <si>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</si>
  <si>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</si>
  <si>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</si>
  <si>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</si>
  <si>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</si>
  <si>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</si>
  <si>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</si>
  <si>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</si>
  <si>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</si>
  <si>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</si>
  <si>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</si>
  <si>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</si>
  <si>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</si>
  <si>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</si>
  <si>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</si>
  <si>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</si>
  <si>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</si>
  <si>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</si>
  <si>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</si>
  <si>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</si>
  <si>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</si>
  <si>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</si>
  <si>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</si>
  <si>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</si>
  <si>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</si>
  <si>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</si>
  <si>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</si>
  <si>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</si>
  <si>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</si>
  <si>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</si>
  <si>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</si>
  <si>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</si>
  <si>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</si>
  <si>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</si>
  <si>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</si>
  <si>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</si>
  <si>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</si>
  <si>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</si>
  <si>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</si>
  <si>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</si>
  <si>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</si>
  <si>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</si>
  <si>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</si>
  <si>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</si>
  <si>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</si>
  <si>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</si>
  <si>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</si>
  <si>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</si>
  <si>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</si>
  <si>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</si>
  <si>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</si>
  <si>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</si>
  <si>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</si>
  <si>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</si>
  <si>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</si>
  <si>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</si>
  <si>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</si>
  <si>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</si>
  <si>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</si>
  <si>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</si>
  <si>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</si>
  <si>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</si>
  <si>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</si>
  <si>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</si>
  <si>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</si>
  <si>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</si>
  <si>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</si>
  <si>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</si>
  <si>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</si>
  <si>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</si>
  <si>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</si>
  <si>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</si>
  <si>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</si>
  <si>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</si>
  <si>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</si>
  <si>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</si>
  <si>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</si>
  <si>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</si>
  <si>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</si>
  <si>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</si>
  <si>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</si>
  <si>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</si>
  <si>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</si>
  <si>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</si>
  <si>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</si>
  <si>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</si>
  <si>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</si>
  <si>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</si>
  <si>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</si>
  <si>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</si>
  <si>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</si>
  <si>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</si>
  <si>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</si>
  <si>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</si>
  <si>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</si>
  <si>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</si>
  <si>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</si>
  <si>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</si>
  <si>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</si>
  <si>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</si>
  <si>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</si>
  <si>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</si>
  <si>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</si>
  <si>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</si>
  <si>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</si>
  <si>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</si>
  <si>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</si>
  <si>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</si>
  <si>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</si>
  <si>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</si>
  <si>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</si>
  <si>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</si>
  <si>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</si>
  <si>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</si>
  <si>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</si>
  <si>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</si>
  <si>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</si>
  <si>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</si>
  <si>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</si>
  <si>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</si>
  <si>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</si>
  <si>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</si>
  <si>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</si>
  <si>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</si>
  <si>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</si>
  <si>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</si>
  <si>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</si>
  <si>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</si>
  <si>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</si>
  <si>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</si>
  <si>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</si>
  <si>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</si>
  <si>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</si>
  <si>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</si>
  <si>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</si>
  <si>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</si>
  <si>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</si>
  <si>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</si>
  <si>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</si>
  <si>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</si>
  <si>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</si>
  <si>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</si>
  <si>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</si>
  <si>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</si>
  <si>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</si>
  <si>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</si>
  <si>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</si>
  <si>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</si>
  <si>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</si>
  <si>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</si>
  <si>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</si>
  <si>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</si>
  <si>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</si>
  <si>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</si>
  <si>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</si>
  <si>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</si>
  <si>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</si>
  <si>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</si>
  <si>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</si>
  <si>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</si>
  <si>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</si>
  <si>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</si>
  <si>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</si>
  <si>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</si>
  <si>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</si>
  <si>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</si>
  <si>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</si>
  <si>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</si>
  <si>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</si>
  <si>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</si>
  <si>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</si>
  <si>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</si>
  <si>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</si>
  <si>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</si>
  <si>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</si>
  <si>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</si>
  <si>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</si>
  <si>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</si>
  <si>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</si>
  <si>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</si>
  <si>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</si>
  <si>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</si>
  <si>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</si>
  <si>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</si>
  <si>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</si>
  <si>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</si>
  <si>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</si>
  <si>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</si>
  <si>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</si>
  <si>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</si>
  <si>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</si>
  <si>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</si>
  <si>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</si>
  <si>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</si>
  <si>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</si>
  <si>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</si>
  <si>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</si>
  <si>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</si>
  <si>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</si>
  <si>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</si>
  <si>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</si>
  <si>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</si>
  <si>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</si>
  <si>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</si>
  <si>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</si>
  <si>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</si>
  <si>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</si>
  <si>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</si>
  <si>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</si>
  <si>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</si>
  <si>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</si>
  <si>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</si>
  <si>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</si>
  <si>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</si>
  <si>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</si>
  <si>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</si>
  <si>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</si>
  <si>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</si>
  <si>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</si>
  <si>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</si>
  <si>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</si>
  <si>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</si>
  <si>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</si>
  <si>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</si>
  <si>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</si>
  <si>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</si>
  <si>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</si>
  <si>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</si>
  <si>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</si>
  <si>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</si>
  <si>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</si>
  <si>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</si>
  <si>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</si>
  <si>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</si>
  <si>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</si>
  <si>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</si>
  <si>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</si>
  <si>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</si>
  <si>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</si>
  <si>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</si>
  <si>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</si>
  <si>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</si>
  <si>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</si>
  <si>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</si>
  <si>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</si>
  <si>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</si>
  <si>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</si>
  <si>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</si>
  <si>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</si>
  <si>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</si>
  <si>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</si>
  <si>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</si>
  <si>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</si>
  <si>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</si>
  <si>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</si>
  <si>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</si>
  <si>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</si>
  <si>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</si>
  <si>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</si>
  <si>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</si>
  <si>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</si>
  <si>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</si>
  <si>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</si>
  <si>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</si>
  <si>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</si>
  <si>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</si>
  <si>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</si>
  <si>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</si>
  <si>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</si>
  <si>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</si>
  <si>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</si>
  <si>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</si>
  <si>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</si>
  <si>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</si>
  <si>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</si>
  <si>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</si>
  <si>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</si>
  <si>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</si>
  <si>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</si>
  <si>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</si>
  <si>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</si>
  <si>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</si>
  <si>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</si>
  <si>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</si>
  <si>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</si>
  <si>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</si>
  <si>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</si>
  <si>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</si>
  <si>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</si>
  <si>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</si>
  <si>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</si>
  <si>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</si>
  <si>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</si>
  <si>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</si>
  <si>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</si>
  <si>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</si>
  <si>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</si>
  <si>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</si>
  <si>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</si>
  <si>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</si>
  <si>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</si>
  <si>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</si>
  <si>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</si>
  <si>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</si>
  <si>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</si>
  <si>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</si>
  <si>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</si>
  <si>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</si>
  <si>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</si>
  <si>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</si>
  <si>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</si>
  <si>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</si>
  <si>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</si>
  <si>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</si>
  <si>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</si>
  <si>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</si>
  <si>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</si>
  <si>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</si>
  <si>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</si>
  <si>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</si>
  <si>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</si>
  <si>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</si>
  <si>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</si>
  <si>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</si>
  <si>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</si>
  <si>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</si>
  <si>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</si>
  <si>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</si>
  <si>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</si>
  <si>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</si>
  <si>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</si>
  <si>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</si>
  <si>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</si>
  <si>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</si>
  <si>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</si>
  <si>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</si>
  <si>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</si>
  <si>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</si>
  <si>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</si>
  <si>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</si>
  <si>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</si>
  <si>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</si>
  <si>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</si>
  <si>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</si>
  <si>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</si>
  <si>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</si>
  <si>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</si>
  <si>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</si>
  <si>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</si>
  <si>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</si>
  <si>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</si>
  <si>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</si>
  <si>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</si>
  <si>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</si>
  <si>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</si>
  <si>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</si>
  <si>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</si>
  <si>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</si>
  <si>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</si>
  <si>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</si>
  <si>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</si>
  <si>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</si>
  <si>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</si>
  <si>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</si>
  <si>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</si>
  <si>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</si>
  <si>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</si>
  <si>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</si>
  <si>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</si>
  <si>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</si>
  <si>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</si>
  <si>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</si>
  <si>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</si>
  <si>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</si>
  <si>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</si>
  <si>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</si>
  <si>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</si>
  <si>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</si>
  <si>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</si>
  <si>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</si>
  <si>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</si>
  <si>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</si>
  <si>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</si>
  <si>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</si>
  <si>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</si>
  <si>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</si>
  <si>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</si>
  <si>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</si>
  <si>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</si>
  <si>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</si>
  <si>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</si>
  <si>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</si>
  <si>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</si>
  <si>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</si>
  <si>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</si>
  <si>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</si>
  <si>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</si>
  <si>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</si>
  <si>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</si>
  <si>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</si>
  <si>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</si>
  <si>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</si>
  <si>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</si>
  <si>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</si>
  <si>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</si>
  <si>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</si>
  <si>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</si>
  <si>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</si>
  <si>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</si>
  <si>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</si>
  <si>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</si>
  <si>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</si>
  <si>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</si>
  <si>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</si>
  <si>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</si>
  <si>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</si>
  <si>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</si>
  <si>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</si>
  <si>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</si>
  <si>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</si>
  <si>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</si>
  <si>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</si>
  <si>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</si>
  <si>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</si>
  <si>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</si>
  <si>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</si>
  <si>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</si>
  <si>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</si>
  <si>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</si>
  <si>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</si>
  <si>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</si>
  <si>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</si>
  <si>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</si>
  <si>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</si>
  <si>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</si>
  <si>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</si>
  <si>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</si>
  <si>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</si>
  <si>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</si>
  <si>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</si>
  <si>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</si>
  <si>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</si>
  <si>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</si>
  <si>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</si>
  <si>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</si>
  <si>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</si>
  <si>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</si>
  <si>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</si>
  <si>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</si>
  <si>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</si>
  <si>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</si>
  <si>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</si>
  <si>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</si>
  <si>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</si>
  <si>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</si>
  <si>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</si>
  <si>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</si>
  <si>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</si>
  <si>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</si>
  <si>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</si>
  <si>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</si>
  <si>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</si>
  <si>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</si>
  <si>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</si>
  <si>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</si>
  <si>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</si>
  <si>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</si>
  <si>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</si>
  <si>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</si>
  <si>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</si>
  <si>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</si>
  <si>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</si>
  <si>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</si>
  <si>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</si>
  <si>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</si>
  <si>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</si>
  <si>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</si>
  <si>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</si>
  <si>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</si>
  <si>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</si>
  <si>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</si>
  <si>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</si>
  <si>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</si>
  <si>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</si>
  <si>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</si>
  <si>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</si>
  <si>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</si>
  <si>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</si>
  <si>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</si>
  <si>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</si>
  <si>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</si>
  <si>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</si>
  <si>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</si>
  <si>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</si>
  <si>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</si>
  <si>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</si>
  <si>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</si>
  <si>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</si>
  <si>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</si>
  <si>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</si>
  <si>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</si>
  <si>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</si>
  <si>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</si>
  <si>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</si>
  <si>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</si>
  <si>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</si>
  <si>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</si>
  <si>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</si>
  <si>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</si>
  <si>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</si>
  <si>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</si>
  <si>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</si>
  <si>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</si>
  <si>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</si>
  <si>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</si>
  <si>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</si>
  <si>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</si>
  <si>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</si>
  <si>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</si>
  <si>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</si>
  <si>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</si>
  <si>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</si>
  <si>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</si>
  <si>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</si>
  <si>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</si>
  <si>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</si>
  <si>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</si>
  <si>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</si>
  <si>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</si>
  <si>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</si>
  <si>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</si>
  <si>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</si>
  <si>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</si>
  <si>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</si>
  <si>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</si>
  <si>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</si>
  <si>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</si>
  <si>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</si>
  <si>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</si>
  <si>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</si>
  <si>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</si>
  <si>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</si>
  <si>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</si>
  <si>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</si>
  <si>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</si>
  <si>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</si>
  <si>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</si>
  <si>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</si>
  <si>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</si>
  <si>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</si>
  <si>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</si>
  <si>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</si>
  <si>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</si>
  <si>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</si>
  <si>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</si>
  <si>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</si>
  <si>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</si>
  <si>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</si>
  <si>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</si>
  <si>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</si>
  <si>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</si>
  <si>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</si>
  <si>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</si>
  <si>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</si>
  <si>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</si>
  <si>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</si>
  <si>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</si>
  <si>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</si>
  <si>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</si>
  <si>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</si>
  <si>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</si>
  <si>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</si>
  <si>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</si>
  <si>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</si>
  <si>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</si>
  <si>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</si>
  <si>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</si>
  <si>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</si>
  <si>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</si>
  <si>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</si>
  <si>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</si>
  <si>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</si>
  <si>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</si>
  <si>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</si>
  <si>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</si>
  <si>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</si>
  <si>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</si>
  <si>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</si>
  <si>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</si>
  <si>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</si>
  <si>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</si>
  <si>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</si>
  <si>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</si>
  <si>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</si>
  <si>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</si>
  <si>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</si>
  <si>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</si>
  <si>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</si>
  <si>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</si>
  <si>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</si>
  <si>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</si>
  <si>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</si>
  <si>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</si>
  <si>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</si>
  <si>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</si>
  <si>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</si>
  <si>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</si>
  <si>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</si>
  <si>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</si>
  <si>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</si>
  <si>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</si>
  <si>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</si>
  <si>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</si>
  <si>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</si>
  <si>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</si>
  <si>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</si>
  <si>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</si>
  <si>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</si>
  <si>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</si>
  <si>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</si>
  <si>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</si>
  <si>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</si>
  <si>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</si>
  <si>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</si>
  <si>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</si>
  <si>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</si>
  <si>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</si>
  <si>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</si>
  <si>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</si>
  <si>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</si>
  <si>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</si>
  <si>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</si>
  <si>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</si>
  <si>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</si>
  <si>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</si>
  <si>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</si>
  <si>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</si>
  <si>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</si>
  <si>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</si>
  <si>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</si>
  <si>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</si>
  <si>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</si>
  <si>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</si>
  <si>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</si>
  <si>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</si>
  <si>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</si>
  <si>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</si>
  <si>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</si>
  <si>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</si>
  <si>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</si>
  <si>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</si>
  <si>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</si>
  <si>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</si>
  <si>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</si>
  <si>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</si>
  <si>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</si>
  <si>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</si>
  <si>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</si>
  <si>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</si>
  <si>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</si>
  <si>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</si>
  <si>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</si>
  <si>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</si>
  <si>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</si>
  <si>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</si>
  <si>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</si>
  <si>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</si>
  <si>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</si>
  <si>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</si>
  <si>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</si>
  <si>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</si>
  <si>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</si>
  <si>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</si>
  <si>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</si>
  <si>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</si>
  <si>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</si>
  <si>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</si>
  <si>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</si>
  <si>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</si>
  <si>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</si>
  <si>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</si>
  <si>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</si>
  <si>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</si>
  <si>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</si>
  <si>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</si>
  <si>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</si>
  <si>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</si>
  <si>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</si>
  <si>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</si>
  <si>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</si>
  <si>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</si>
  <si>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</si>
  <si>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</si>
  <si>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</si>
  <si>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</si>
  <si>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</si>
  <si>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</si>
  <si>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</si>
  <si>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</si>
  <si>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</si>
  <si>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</si>
  <si>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</si>
  <si>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</si>
  <si>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</si>
  <si>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</si>
  <si>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</si>
  <si>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</si>
  <si>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</si>
  <si>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</si>
  <si>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</si>
  <si>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</si>
  <si>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</si>
  <si>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</si>
  <si>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</si>
  <si>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</si>
  <si>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</si>
  <si>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</si>
  <si>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</si>
  <si>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</si>
  <si>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</si>
  <si>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</si>
  <si>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</si>
  <si>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</si>
  <si>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</si>
  <si>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</si>
  <si>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</si>
  <si>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</si>
  <si>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</si>
  <si>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</si>
  <si>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</si>
  <si>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</si>
  <si>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</si>
  <si>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</si>
  <si>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</si>
  <si>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</si>
  <si>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</si>
  <si>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</si>
  <si>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</si>
  <si>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</si>
  <si>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</si>
  <si>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</si>
  <si>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</si>
  <si>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</si>
  <si>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</si>
  <si>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</si>
  <si>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</si>
  <si>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</si>
  <si>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</si>
  <si>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</si>
  <si>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</si>
  <si>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</si>
  <si>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</si>
  <si>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</si>
  <si>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</si>
  <si>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</si>
  <si>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</si>
  <si>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</si>
  <si>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</si>
  <si>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</si>
  <si>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</si>
  <si>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</si>
  <si>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</si>
  <si>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</si>
  <si>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</si>
  <si>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</si>
  <si>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</si>
  <si>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</si>
  <si>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</si>
  <si>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</si>
  <si>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</si>
  <si>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</si>
  <si>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</si>
  <si>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</si>
  <si>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</si>
  <si>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</si>
  <si>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</si>
  <si>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</si>
  <si>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</si>
  <si>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</si>
  <si>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</si>
  <si>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</si>
  <si>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</si>
  <si>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</si>
  <si>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</si>
  <si>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</si>
  <si>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</si>
  <si>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</si>
  <si>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</si>
  <si>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</si>
  <si>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</si>
  <si>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</si>
  <si>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</si>
  <si>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</si>
  <si>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</si>
  <si>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</si>
  <si>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</si>
  <si>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</si>
  <si>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</si>
  <si>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</si>
  <si>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</si>
  <si>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</si>
  <si>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</si>
  <si>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</si>
  <si>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</si>
  <si>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</si>
  <si>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</si>
  <si>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</si>
  <si>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</si>
  <si>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</si>
  <si>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</si>
  <si>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</si>
  <si>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</si>
  <si>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</si>
  <si>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</si>
  <si>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</si>
  <si>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</si>
  <si>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</si>
  <si>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</si>
  <si>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</si>
  <si>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</si>
  <si>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</si>
  <si>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</si>
  <si>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</si>
  <si>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</si>
  <si>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</si>
  <si>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</si>
  <si>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</si>
  <si>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</si>
  <si>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</si>
  <si>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</si>
  <si>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</si>
  <si>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</si>
  <si>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</si>
  <si>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</si>
  <si>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</si>
  <si>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</si>
  <si>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</si>
  <si>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</si>
  <si>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</si>
  <si>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</si>
  <si>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</si>
  <si>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</si>
  <si>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</si>
  <si>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</si>
  <si>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</si>
  <si>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</si>
  <si>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</si>
  <si>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</si>
  <si>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</si>
  <si>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</si>
  <si>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</si>
  <si>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</si>
  <si>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</si>
  <si>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</si>
  <si>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</si>
  <si>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</si>
  <si>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</si>
  <si>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</si>
  <si>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</si>
  <si>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</si>
  <si>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</si>
  <si>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</si>
  <si>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</si>
  <si>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</si>
  <si>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</si>
  <si>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</si>
  <si>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</si>
  <si>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</si>
  <si>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</si>
  <si>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</si>
  <si>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</si>
  <si>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</si>
  <si>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</si>
  <si>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</si>
  <si>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</si>
  <si>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</si>
  <si>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</si>
  <si>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</si>
  <si>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</si>
  <si>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</si>
  <si>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</si>
  <si>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</si>
  <si>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</si>
  <si>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</si>
  <si>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</si>
  <si>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</si>
  <si>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</si>
  <si>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</si>
  <si>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</si>
  <si>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</si>
  <si>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</si>
  <si>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</si>
  <si>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</si>
  <si>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</si>
  <si>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</si>
  <si>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</si>
  <si>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</si>
  <si>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</si>
  <si>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</si>
  <si>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</si>
  <si>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</si>
  <si>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</si>
  <si>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</si>
  <si>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</si>
  <si>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</si>
  <si>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</si>
  <si>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</si>
  <si>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</si>
  <si>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</si>
  <si>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</si>
  <si>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</si>
  <si>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</si>
  <si>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</si>
  <si>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</si>
  <si>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</si>
  <si>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</si>
  <si>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</si>
  <si>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</si>
  <si>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</si>
  <si>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</si>
  <si>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</si>
  <si>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</si>
  <si>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</si>
  <si>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</si>
  <si>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</si>
  <si>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</si>
  <si>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</si>
  <si>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</si>
  <si>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</si>
  <si>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</si>
  <si>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</si>
  <si>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</si>
  <si>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</si>
  <si>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</si>
  <si>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</si>
  <si>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</si>
  <si>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</si>
  <si>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</si>
  <si>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</si>
  <si>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</si>
  <si>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</si>
  <si>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</si>
  <si>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</si>
  <si>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</si>
  <si>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</si>
  <si>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</si>
  <si>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</si>
  <si>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</si>
  <si>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</si>
  <si>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</si>
  <si>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</si>
  <si>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</si>
  <si>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</si>
  <si>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</si>
  <si>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</si>
  <si>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</si>
  <si>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</si>
  <si>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</si>
  <si>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</si>
  <si>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</si>
  <si>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</si>
  <si>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</si>
  <si>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</si>
  <si>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</si>
  <si>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</si>
  <si>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</si>
  <si>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</si>
  <si>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</si>
  <si>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</si>
  <si>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</si>
  <si>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</si>
  <si>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</si>
  <si>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</si>
  <si>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</si>
  <si>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</si>
  <si>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</si>
  <si>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</si>
  <si>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</si>
  <si>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</si>
  <si>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</si>
  <si>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</si>
  <si>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</si>
  <si>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</si>
  <si>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</si>
  <si>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</si>
  <si>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</si>
  <si>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</si>
  <si>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</si>
  <si>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</si>
  <si>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</si>
  <si>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</si>
  <si>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</si>
  <si>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</si>
  <si>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</si>
  <si>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</si>
  <si>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</si>
  <si>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</si>
  <si>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</si>
  <si>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</si>
  <si>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</si>
  <si>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</si>
  <si>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</si>
  <si>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</si>
  <si>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</si>
  <si>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</si>
  <si>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</si>
  <si>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</si>
  <si>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</si>
  <si>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</si>
  <si>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</si>
  <si>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</si>
  <si>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</si>
  <si>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</si>
  <si>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</si>
  <si>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</si>
  <si>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</si>
  <si>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</si>
  <si>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</si>
  <si>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</si>
  <si>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</si>
  <si>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</si>
  <si>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</si>
  <si>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</si>
  <si>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</si>
  <si>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</si>
  <si>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</si>
  <si>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</si>
  <si>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</si>
  <si>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</si>
  <si>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</si>
  <si>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</si>
  <si>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</si>
  <si>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</si>
  <si>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</si>
  <si>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</si>
  <si>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</si>
  <si>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</si>
  <si>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</si>
  <si>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</si>
  <si>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</si>
  <si>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</si>
  <si>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</si>
  <si>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</si>
  <si>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</si>
  <si>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</si>
  <si>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</si>
  <si>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</si>
  <si>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</si>
  <si>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</si>
  <si>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</si>
  <si>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</si>
  <si>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</si>
  <si>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</si>
  <si>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</si>
  <si>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</si>
  <si>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</si>
  <si>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</si>
  <si>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</si>
  <si>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</si>
  <si>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</si>
  <si>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</si>
  <si>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</si>
  <si>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</si>
  <si>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</si>
  <si>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</si>
  <si>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</si>
  <si>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</si>
  <si>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</si>
  <si>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</si>
  <si>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</si>
  <si>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</si>
  <si>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</si>
  <si>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</si>
  <si>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</si>
  <si>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</si>
  <si>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</si>
  <si>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</si>
  <si>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</si>
  <si>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</si>
  <si>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</si>
  <si>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</si>
  <si>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</si>
  <si>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</si>
  <si>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</si>
  <si>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</si>
  <si>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</si>
  <si>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</si>
  <si>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</si>
  <si>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</si>
  <si>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</si>
  <si>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</si>
  <si>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</si>
  <si>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</si>
  <si>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</si>
  <si>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</si>
  <si>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</si>
  <si>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</si>
  <si>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</si>
  <si>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</si>
  <si>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</si>
  <si>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</si>
  <si>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</si>
  <si>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</si>
  <si>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</si>
  <si>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</si>
  <si>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</si>
  <si>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</si>
  <si>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</si>
  <si>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</si>
  <si>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</si>
  <si>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</si>
  <si>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</si>
  <si>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</si>
  <si>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</si>
  <si>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</si>
  <si>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</si>
  <si>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</si>
  <si>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</si>
  <si>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</si>
  <si>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</si>
  <si>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</si>
  <si>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</si>
  <si>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</si>
  <si>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</si>
  <si>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</si>
  <si>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</si>
  <si>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</si>
  <si>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</si>
  <si>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</si>
  <si>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</si>
  <si>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</si>
  <si>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</si>
  <si>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</si>
  <si>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</si>
  <si>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</si>
  <si>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</si>
  <si>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</si>
  <si>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</si>
  <si>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</si>
  <si>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</si>
  <si>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</si>
  <si>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</si>
  <si>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</si>
  <si>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</si>
  <si>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</si>
  <si>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</si>
  <si>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</si>
  <si>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</si>
  <si>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</si>
  <si>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</si>
  <si>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</si>
  <si>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</si>
  <si>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</si>
  <si>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</si>
  <si>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</si>
  <si>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</si>
  <si>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</si>
  <si>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</si>
  <si>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</si>
  <si>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</si>
  <si>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</si>
  <si>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</si>
  <si>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</si>
  <si>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</si>
  <si>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</si>
  <si>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</si>
  <si>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</si>
  <si>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</si>
  <si>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</si>
  <si>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</si>
  <si>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</si>
  <si>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</si>
  <si>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</si>
  <si>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</si>
  <si>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</si>
  <si>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</si>
  <si>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</si>
  <si>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</si>
  <si>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</si>
  <si>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</si>
  <si>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</si>
  <si>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</si>
  <si>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</si>
  <si>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</si>
  <si>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</si>
  <si>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</si>
  <si>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</si>
  <si>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</si>
  <si>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</si>
  <si>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</si>
  <si>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</si>
  <si>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</si>
  <si>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</si>
  <si>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</si>
  <si>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</si>
  <si>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</si>
  <si>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</si>
  <si>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</si>
  <si>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</si>
  <si>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</si>
  <si>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</si>
  <si>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</si>
  <si>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</si>
  <si>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</si>
  <si>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</si>
  <si>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</si>
  <si>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</si>
  <si>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</si>
  <si>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</si>
  <si>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</si>
  <si>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</si>
  <si>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</si>
  <si>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</si>
  <si>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</si>
  <si>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</si>
  <si>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</si>
  <si>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</si>
  <si>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</si>
  <si>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</si>
  <si>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</si>
  <si>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</si>
  <si>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</si>
  <si>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</si>
  <si>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</si>
  <si>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</si>
  <si>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</si>
  <si>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</si>
  <si>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</si>
  <si>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</si>
  <si>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</si>
  <si>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</si>
  <si>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</si>
  <si>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</si>
  <si>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</si>
  <si>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</si>
  <si>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</si>
  <si>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</si>
  <si>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</si>
  <si>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</si>
  <si>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</si>
  <si>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</si>
  <si>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</si>
  <si>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</si>
  <si>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</si>
  <si>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</si>
  <si>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</si>
  <si>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</si>
  <si>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</si>
  <si>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</si>
  <si>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</si>
  <si>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</si>
  <si>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</si>
  <si>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</si>
  <si>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</si>
  <si>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</si>
  <si>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</si>
  <si>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</si>
  <si>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</si>
  <si>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</si>
  <si>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</si>
  <si>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</si>
  <si>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</si>
  <si>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</si>
  <si>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</si>
  <si>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</si>
  <si>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</si>
  <si>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</si>
  <si>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</si>
  <si>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</si>
  <si>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</si>
  <si>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</si>
  <si>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</si>
  <si>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</si>
  <si>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</si>
  <si>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</si>
  <si>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</si>
  <si>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</si>
  <si>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</si>
  <si>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</si>
  <si>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</si>
  <si>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</si>
  <si>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</si>
  <si>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</si>
  <si>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</si>
  <si>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</si>
  <si>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</si>
  <si>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</si>
  <si>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</si>
  <si>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</si>
  <si>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</si>
  <si>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</si>
  <si>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</si>
  <si>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</si>
  <si>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</si>
  <si>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</si>
  <si>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</si>
  <si>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</si>
  <si>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</si>
  <si>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</si>
  <si>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</si>
  <si>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</si>
  <si>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</si>
  <si>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</si>
  <si>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</si>
  <si>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</si>
  <si>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</si>
  <si>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</si>
  <si>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</si>
  <si>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</si>
  <si>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</si>
  <si>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</si>
  <si>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</si>
  <si>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</si>
  <si>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</si>
  <si>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</si>
  <si>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</si>
  <si>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</si>
  <si>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</si>
  <si>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</si>
  <si>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</si>
  <si>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</si>
  <si>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</si>
  <si>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</si>
  <si>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</si>
  <si>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</si>
  <si>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</si>
  <si>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</si>
  <si>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</si>
  <si>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</si>
  <si>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</si>
  <si>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</si>
  <si>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</si>
  <si>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</si>
  <si>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</si>
  <si>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</si>
  <si>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</si>
  <si>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</si>
  <si>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</si>
  <si>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</si>
  <si>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</si>
  <si>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</si>
  <si>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</si>
  <si>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</si>
  <si>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</si>
  <si>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</si>
  <si>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</si>
  <si>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</si>
  <si>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</si>
  <si>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</si>
  <si>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</si>
  <si>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</si>
  <si>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</si>
  <si>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</si>
  <si>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</si>
  <si>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</si>
  <si>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</si>
  <si>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</si>
  <si>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</si>
  <si>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</si>
  <si>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</si>
  <si>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</si>
  <si>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</si>
  <si>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</si>
  <si>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</si>
  <si>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</si>
  <si>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</si>
  <si>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</si>
  <si>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</si>
  <si>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</si>
  <si>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</si>
  <si>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</si>
  <si>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</si>
  <si>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</si>
  <si>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</si>
  <si>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</si>
  <si>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</si>
  <si>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</si>
  <si>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</si>
  <si>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</si>
  <si>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</si>
  <si>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</si>
  <si>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</si>
  <si>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</si>
  <si>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</si>
  <si>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</si>
  <si>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</si>
  <si>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</si>
  <si>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</si>
  <si>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</si>
  <si>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</si>
  <si>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</si>
  <si>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</si>
  <si>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</si>
  <si>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</si>
  <si>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</si>
  <si>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</si>
  <si>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</si>
  <si>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</si>
  <si>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</si>
  <si>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</si>
  <si>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</si>
  <si>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</si>
  <si>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</si>
  <si>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</si>
  <si>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</si>
  <si>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</si>
  <si>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</si>
  <si>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</si>
  <si>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</si>
  <si>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</si>
  <si>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</si>
  <si>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</si>
  <si>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</si>
  <si>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</si>
  <si>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</si>
  <si>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</si>
  <si>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</si>
  <si>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</si>
  <si>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</si>
  <si>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</si>
  <si>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</si>
  <si>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</si>
  <si>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</si>
  <si>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</si>
  <si>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</si>
  <si>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</si>
  <si>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</si>
  <si>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</si>
  <si>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</si>
  <si>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</si>
  <si>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</si>
  <si>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</si>
  <si>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</si>
  <si>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</si>
  <si>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</si>
  <si>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</si>
  <si>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</si>
  <si>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</si>
  <si>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</si>
  <si>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</si>
  <si>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</si>
  <si>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</si>
  <si>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</si>
  <si>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</si>
  <si>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</si>
  <si>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</si>
  <si>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</si>
  <si>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</si>
  <si>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</si>
  <si>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</si>
  <si>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</si>
  <si>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</si>
  <si>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</si>
  <si>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</si>
  <si>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</si>
  <si>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</si>
  <si>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</si>
  <si>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</si>
  <si>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</si>
  <si>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</si>
  <si>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</si>
  <si>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</si>
  <si>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</si>
  <si>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</si>
  <si>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</si>
  <si>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</si>
  <si>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</si>
  <si>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</si>
  <si>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</si>
  <si>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</si>
  <si>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</si>
  <si>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</si>
  <si>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</si>
  <si>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</si>
  <si>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</si>
  <si>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</si>
  <si>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</si>
  <si>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</si>
  <si>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</si>
  <si>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</si>
  <si>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</si>
  <si>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</si>
  <si>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</si>
  <si>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</si>
  <si>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</si>
  <si>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</si>
  <si>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</si>
  <si>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</si>
  <si>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</si>
  <si>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</si>
  <si>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</si>
  <si>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</si>
  <si>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</si>
  <si>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</si>
  <si>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</si>
  <si>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</si>
  <si>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</si>
  <si>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</si>
  <si>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</si>
  <si>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</si>
  <si>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</si>
  <si>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</si>
  <si>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</si>
  <si>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</si>
  <si>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</si>
  <si>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</si>
  <si>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</si>
  <si>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</si>
  <si>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</si>
  <si>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</si>
  <si>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</si>
  <si>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</si>
  <si>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</si>
  <si>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</si>
  <si>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</si>
  <si>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</si>
  <si>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</si>
  <si>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</si>
  <si>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</si>
  <si>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</si>
  <si>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</si>
  <si>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</si>
  <si>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</si>
  <si>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</si>
  <si>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</si>
  <si>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</si>
  <si>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</si>
  <si>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</si>
  <si>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</si>
  <si>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</si>
  <si>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</si>
  <si>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</si>
  <si>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</si>
  <si>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</si>
  <si>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</si>
  <si>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</si>
  <si>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</si>
  <si>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</si>
  <si>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</si>
  <si>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</si>
  <si>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</si>
  <si>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</si>
  <si>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</si>
  <si>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</si>
  <si>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</si>
  <si>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</si>
  <si>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</si>
  <si>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</si>
  <si>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</si>
  <si>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</si>
  <si>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</si>
  <si>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</si>
  <si>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</si>
  <si>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</si>
  <si>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</si>
  <si>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</si>
  <si>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</si>
  <si>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</si>
  <si>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</si>
  <si>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</si>
  <si>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</si>
  <si>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</si>
  <si>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</si>
  <si>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</si>
  <si>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</si>
  <si>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</si>
  <si>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</si>
  <si>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</si>
  <si>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</si>
  <si>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</si>
  <si>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</si>
  <si>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</si>
  <si>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</si>
  <si>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</si>
  <si>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</si>
  <si>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</si>
  <si>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</si>
  <si>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</si>
  <si>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</si>
  <si>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</si>
  <si>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</si>
  <si>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</si>
  <si>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</si>
  <si>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</si>
  <si>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</si>
  <si>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</si>
  <si>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</si>
  <si>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</si>
  <si>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</si>
  <si>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</si>
  <si>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</si>
  <si>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</si>
  <si>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</si>
  <si>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</si>
  <si>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</si>
  <si>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</si>
  <si>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</si>
  <si>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</si>
  <si>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</si>
  <si>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</si>
  <si>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</si>
  <si>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</si>
  <si>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</si>
  <si>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</si>
  <si>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</si>
  <si>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</si>
  <si>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</si>
  <si>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</si>
  <si>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</si>
  <si>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</si>
  <si>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</si>
  <si>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</si>
  <si>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</si>
  <si>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</si>
  <si>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</si>
  <si>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</si>
  <si>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</si>
  <si>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</si>
  <si>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</si>
  <si>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</si>
  <si>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</si>
  <si>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</si>
  <si>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</si>
  <si>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</si>
  <si>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</si>
  <si>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</si>
  <si>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</si>
  <si>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</si>
  <si>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</si>
  <si>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</si>
  <si>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</si>
  <si>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</si>
  <si>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</si>
  <si>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</si>
  <si>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</si>
  <si>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</si>
  <si>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</si>
  <si>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</si>
  <si>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</si>
  <si>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</si>
  <si>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</si>
  <si>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</si>
  <si>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</si>
  <si>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</si>
  <si>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</si>
  <si>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</si>
  <si>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</si>
  <si>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</si>
  <si>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</si>
  <si>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</si>
  <si>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</si>
  <si>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</si>
  <si>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</si>
  <si>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</si>
  <si>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</si>
  <si>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</si>
  <si>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</si>
  <si>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</si>
  <si>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</si>
  <si>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</si>
  <si>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</si>
  <si>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</si>
  <si>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</si>
  <si>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</si>
  <si>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</si>
  <si>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</si>
  <si>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</si>
  <si>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</si>
  <si>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</si>
  <si>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</si>
  <si>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</si>
  <si>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</si>
  <si>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</si>
  <si>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</si>
  <si>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</si>
  <si>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</si>
  <si>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</si>
  <si>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</si>
  <si>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</si>
  <si>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</si>
  <si>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</si>
  <si>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</si>
  <si>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</si>
  <si>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</si>
  <si>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</si>
  <si>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</si>
  <si>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</si>
  <si>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</si>
  <si>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</si>
  <si>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</si>
  <si>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</si>
  <si>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</si>
  <si>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</si>
  <si>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</si>
  <si>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</si>
  <si>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</si>
  <si>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</si>
  <si>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</si>
  <si>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</si>
  <si>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</si>
  <si>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</si>
  <si>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</si>
  <si>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</si>
  <si>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</si>
  <si>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</si>
  <si>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</si>
  <si>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</si>
  <si>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</si>
  <si>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</si>
  <si>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</si>
  <si>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</si>
  <si>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</si>
  <si>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</si>
  <si>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</si>
  <si>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</si>
  <si>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</si>
  <si>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</si>
  <si>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</si>
  <si>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</si>
  <si>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</si>
  <si>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</si>
  <si>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</si>
  <si>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</si>
  <si>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</si>
  <si>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</si>
  <si>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</si>
  <si>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</si>
  <si>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</si>
  <si>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</si>
  <si>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</si>
  <si>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</si>
  <si>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</si>
  <si>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</si>
  <si>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</si>
  <si>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</si>
  <si>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</si>
  <si>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</si>
  <si>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</si>
  <si>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</si>
  <si>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</si>
  <si>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</si>
  <si>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</si>
  <si>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</si>
  <si>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</si>
  <si>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</si>
  <si>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</si>
  <si>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</si>
  <si>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</si>
  <si>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</si>
  <si>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</si>
  <si>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</si>
  <si>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</si>
  <si>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</si>
  <si>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</si>
  <si>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</si>
  <si>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</si>
  <si>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</si>
  <si>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</si>
  <si>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</si>
  <si>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</si>
  <si>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</si>
  <si>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</si>
  <si>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</si>
  <si>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</si>
  <si>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</si>
  <si>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</si>
  <si>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</si>
  <si>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</si>
  <si>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</si>
  <si>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</si>
  <si>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</si>
  <si>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</si>
  <si>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</si>
  <si>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</si>
  <si>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</si>
  <si>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</si>
  <si>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</si>
  <si>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</si>
  <si>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</si>
  <si>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</si>
  <si>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</si>
  <si>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</si>
  <si>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</si>
  <si>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</si>
  <si>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</si>
  <si>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</si>
  <si>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</si>
  <si>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</si>
  <si>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</si>
  <si>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</si>
  <si>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</si>
  <si>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</si>
  <si>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</si>
  <si>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</si>
  <si>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</si>
  <si>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</si>
  <si>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</si>
  <si>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</si>
  <si>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</si>
  <si>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</si>
  <si>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</si>
  <si>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</si>
  <si>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</si>
  <si>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</si>
  <si>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</si>
  <si>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</si>
  <si>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</si>
  <si>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</si>
  <si>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</si>
  <si>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</si>
  <si>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</si>
  <si>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</si>
  <si>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</si>
  <si>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</si>
  <si>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</si>
  <si>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</si>
  <si>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</si>
  <si>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</si>
  <si>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</si>
  <si>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</si>
  <si>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</si>
  <si>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</si>
  <si>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</si>
  <si>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</si>
  <si>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</si>
  <si>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</si>
  <si>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</si>
  <si>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</si>
  <si>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</si>
  <si>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</si>
  <si>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</si>
  <si>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</si>
  <si>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</si>
  <si>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</si>
  <si>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</si>
  <si>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</si>
  <si>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</si>
  <si>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</si>
  <si>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</si>
  <si>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</si>
  <si>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</si>
  <si>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</si>
  <si>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</si>
  <si>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</si>
  <si>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</si>
  <si>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</si>
  <si>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</si>
  <si>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</si>
  <si>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</si>
  <si>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</si>
  <si>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</si>
  <si>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</si>
  <si>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</si>
  <si>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</si>
  <si>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</si>
  <si>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</si>
  <si>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</si>
  <si>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</si>
  <si>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</si>
  <si>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</si>
  <si>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</si>
  <si>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</si>
  <si>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</si>
  <si>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</si>
  <si>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</si>
  <si>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</si>
  <si>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</si>
  <si>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</si>
  <si>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</si>
  <si>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</si>
  <si>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</si>
  <si>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</si>
  <si>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</si>
  <si>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</si>
  <si>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</si>
  <si>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</si>
  <si>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</si>
  <si>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</si>
  <si>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</si>
  <si>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</si>
  <si>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</si>
  <si>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</si>
  <si>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</si>
  <si>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</si>
  <si>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</si>
  <si>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</si>
  <si>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</si>
  <si>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</si>
  <si>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</si>
  <si>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</si>
  <si>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</si>
  <si>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</si>
  <si>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</si>
  <si>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</si>
  <si>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</si>
  <si>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</si>
  <si>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</si>
  <si>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</si>
  <si>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</si>
  <si>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</si>
  <si>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</si>
  <si>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</si>
  <si>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</si>
  <si>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</si>
  <si>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</si>
  <si>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</si>
  <si>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</si>
  <si>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</si>
  <si>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</si>
  <si>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</si>
  <si>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</si>
  <si>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</si>
  <si>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</si>
  <si>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</si>
  <si>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</si>
  <si>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</si>
  <si>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</si>
  <si>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</si>
  <si>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</si>
  <si>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</si>
  <si>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</si>
  <si>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</si>
  <si>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</si>
  <si>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</si>
  <si>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</si>
  <si>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</si>
  <si>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</si>
  <si>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</si>
  <si>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</si>
  <si>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</si>
  <si>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</si>
  <si>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</si>
  <si>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</si>
  <si>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</si>
  <si>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</si>
  <si>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</si>
  <si>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</si>
  <si>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</si>
  <si>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</si>
  <si>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</si>
  <si>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</si>
  <si>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</si>
  <si>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</si>
  <si>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</si>
  <si>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</si>
  <si>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</si>
  <si>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</si>
  <si>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</si>
  <si>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</si>
  <si>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</si>
  <si>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</si>
  <si>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</si>
  <si>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</si>
  <si>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</si>
  <si>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</si>
  <si>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</si>
  <si>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</si>
  <si>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</si>
  <si>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</si>
  <si>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</si>
  <si>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</si>
  <si>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</si>
  <si>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</si>
  <si>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</si>
  <si>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</si>
  <si>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</si>
  <si>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</si>
  <si>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</si>
  <si>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</si>
  <si>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</si>
  <si>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</si>
  <si>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</si>
  <si>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</si>
  <si>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</si>
  <si>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</si>
  <si>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</si>
  <si>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</si>
  <si>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</si>
  <si>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</si>
  <si>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</si>
  <si>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</si>
  <si>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</si>
  <si>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</si>
  <si>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</si>
  <si>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</si>
  <si>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</si>
  <si>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</si>
  <si>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</si>
  <si>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</si>
  <si>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</si>
  <si>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</si>
  <si>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</si>
  <si>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</si>
  <si>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</si>
  <si>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</si>
  <si>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</si>
  <si>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</si>
  <si>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</si>
  <si>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</si>
  <si>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</si>
  <si>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</si>
  <si>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</si>
  <si>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</si>
  <si>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</si>
  <si>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</si>
  <si>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</si>
  <si>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</si>
  <si>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</si>
  <si>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</si>
  <si>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</si>
  <si>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</si>
  <si>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</si>
  <si>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</si>
  <si>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</si>
  <si>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</si>
  <si>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</si>
  <si>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</si>
  <si>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</si>
  <si>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</si>
  <si>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</si>
  <si>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</si>
  <si>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</si>
  <si>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</si>
  <si>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</si>
  <si>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</si>
  <si>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</si>
  <si>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</si>
  <si>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</si>
  <si>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</si>
  <si>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</si>
  <si>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</si>
  <si>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</si>
  <si>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</si>
  <si>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</si>
  <si>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</si>
  <si>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</si>
  <si>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</si>
  <si>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</si>
  <si>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</si>
  <si>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</si>
  <si>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</si>
  <si>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</si>
  <si>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</si>
  <si>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</si>
  <si>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</si>
  <si>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</si>
  <si>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</si>
  <si>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</si>
  <si>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</si>
  <si>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</si>
  <si>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</si>
  <si>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</si>
  <si>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</si>
  <si>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</si>
  <si>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</si>
  <si>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</si>
  <si>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</si>
  <si>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</si>
  <si>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</si>
  <si>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</si>
  <si>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</si>
  <si>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</si>
  <si>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</si>
  <si>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</si>
  <si>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</si>
  <si>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</si>
  <si>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</si>
  <si>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</si>
  <si>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</si>
  <si>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</si>
  <si>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</si>
  <si>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</si>
  <si>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</si>
  <si>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</si>
  <si>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</si>
  <si>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</si>
  <si>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</si>
  <si>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</si>
  <si>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</si>
  <si>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</si>
  <si>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</si>
  <si>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</si>
  <si>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</si>
  <si>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</si>
  <si>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</si>
  <si>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</si>
  <si>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</si>
  <si>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</si>
  <si>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</si>
  <si>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</si>
  <si>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</si>
  <si>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</si>
  <si>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</si>
  <si>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</si>
  <si>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</si>
  <si>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</si>
  <si>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</si>
  <si>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</si>
  <si>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</si>
  <si>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</si>
  <si>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</si>
  <si>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</si>
  <si>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</si>
  <si>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</si>
  <si>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</si>
  <si>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</si>
  <si>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</si>
  <si>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</si>
  <si>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</si>
  <si>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</si>
  <si>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</si>
  <si>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</si>
  <si>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</si>
  <si>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</si>
  <si>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</si>
  <si>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</si>
  <si>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</si>
  <si>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</si>
  <si>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</si>
  <si>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</si>
  <si>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</si>
  <si>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</si>
  <si>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</si>
  <si>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</si>
  <si>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</si>
  <si>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</si>
  <si>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</si>
  <si>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</si>
  <si>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</si>
  <si>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</si>
  <si>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</si>
  <si>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</si>
  <si>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</si>
  <si>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</si>
  <si>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</si>
  <si>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</si>
  <si>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</si>
  <si>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</si>
  <si>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</si>
  <si>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</si>
  <si>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</si>
  <si>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</si>
  <si>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</si>
  <si>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</si>
  <si>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</si>
  <si>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</si>
  <si>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</si>
  <si>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</si>
  <si>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</si>
  <si>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</si>
  <si>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</si>
  <si>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</si>
  <si>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</si>
  <si>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</si>
  <si>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</si>
  <si>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</si>
  <si>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</si>
  <si>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</si>
  <si>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</si>
  <si>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</si>
  <si>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</si>
  <si>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</si>
  <si>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</si>
  <si>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</si>
  <si>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</si>
  <si>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</si>
  <si>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</si>
  <si>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</si>
  <si>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</si>
  <si>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</si>
  <si>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</si>
  <si>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</si>
  <si>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</si>
  <si>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</si>
  <si>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</si>
  <si>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</si>
  <si>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</si>
  <si>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</si>
  <si>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</si>
  <si>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</si>
  <si>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</si>
  <si>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</si>
  <si>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</si>
  <si>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</si>
  <si>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</si>
  <si>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</si>
  <si>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</si>
  <si>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</si>
  <si>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</si>
  <si>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</si>
  <si>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</si>
  <si>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</si>
  <si>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</si>
  <si>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</si>
  <si>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</si>
  <si>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</si>
  <si>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</si>
  <si>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</si>
  <si>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</si>
  <si>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</si>
  <si>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</si>
  <si>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</si>
  <si>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</si>
  <si>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</si>
  <si>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</si>
  <si>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</si>
  <si>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</si>
  <si>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</si>
  <si>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</si>
  <si>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</si>
  <si>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</si>
  <si>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</si>
  <si>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</si>
  <si>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</si>
  <si>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</si>
  <si>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</si>
  <si>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</si>
  <si>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</si>
  <si>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</si>
  <si>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</si>
  <si>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</si>
  <si>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</si>
  <si>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</si>
  <si>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</si>
  <si>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</si>
  <si>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</si>
  <si>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</si>
  <si>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</si>
  <si>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</si>
  <si>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</si>
  <si>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</si>
  <si>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</si>
  <si>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</si>
  <si>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</si>
  <si>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</si>
  <si>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</si>
  <si>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</si>
  <si>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</si>
  <si>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</si>
  <si>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</si>
  <si>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</si>
  <si>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</si>
  <si>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</si>
  <si>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</si>
  <si>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</si>
  <si>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</si>
  <si>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</si>
  <si>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</si>
  <si>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</si>
  <si>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</si>
  <si>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</si>
  <si>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</si>
  <si>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</si>
  <si>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</si>
  <si>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</si>
  <si>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</si>
  <si>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</si>
  <si>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</si>
  <si>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</si>
  <si>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</si>
  <si>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</si>
  <si>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</si>
  <si>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</si>
  <si>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</si>
  <si>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</si>
  <si>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</si>
  <si>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</si>
  <si>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</si>
  <si>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</si>
  <si>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</si>
  <si>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</si>
  <si>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</si>
  <si>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</si>
  <si>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</si>
  <si>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</si>
  <si>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</si>
  <si>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</si>
  <si>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</si>
  <si>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</si>
  <si>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</si>
  <si>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</si>
  <si>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</si>
  <si>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</si>
  <si>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</si>
  <si>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</si>
  <si>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</si>
  <si>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</si>
  <si>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</si>
  <si>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</si>
  <si>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</si>
  <si>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</si>
  <si>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</si>
  <si>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</si>
  <si>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</si>
  <si>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</si>
  <si>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</si>
  <si>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</si>
  <si>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</si>
  <si>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</si>
  <si>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</si>
  <si>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</si>
  <si>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</si>
  <si>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</si>
  <si>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</si>
  <si>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</si>
  <si>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</si>
  <si>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</si>
  <si>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</si>
  <si>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</si>
  <si>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</si>
  <si>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</si>
  <si>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</si>
  <si>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</si>
  <si>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</si>
  <si>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</si>
  <si>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</si>
  <si>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</si>
  <si>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</si>
  <si>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</si>
  <si>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</si>
  <si>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</si>
  <si>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</si>
  <si>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</si>
  <si>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</si>
  <si>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</si>
  <si>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</si>
  <si>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</si>
  <si>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</si>
  <si>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</si>
  <si>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</si>
  <si>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</si>
  <si>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</si>
  <si>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</si>
  <si>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</si>
  <si>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</si>
  <si>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</si>
  <si>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</si>
  <si>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</si>
  <si>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</si>
  <si>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</si>
  <si>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</si>
  <si>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</si>
  <si>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</si>
  <si>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</si>
  <si>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</si>
  <si>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</si>
  <si>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</si>
  <si>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</si>
  <si>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</si>
  <si>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</si>
  <si>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</si>
  <si>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</si>
  <si>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</si>
  <si>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</si>
  <si>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</si>
  <si>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</si>
  <si>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</si>
  <si>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</si>
  <si>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</si>
  <si>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</si>
  <si>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</si>
  <si>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</si>
  <si>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</si>
  <si>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</si>
  <si>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</si>
  <si>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</si>
  <si>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</si>
  <si>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</si>
  <si>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</si>
  <si>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</si>
  <si>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</si>
  <si>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</si>
  <si>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</si>
  <si>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</si>
  <si>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</si>
  <si>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</si>
  <si>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</si>
  <si>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</si>
  <si>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</si>
  <si>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</si>
  <si>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</si>
  <si>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</si>
  <si>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</si>
  <si>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</si>
  <si>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</si>
  <si>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</si>
  <si>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</si>
  <si>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</si>
  <si>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</si>
  <si>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</si>
  <si>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</si>
  <si>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</si>
  <si>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</si>
  <si>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</si>
  <si>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</si>
  <si>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</si>
  <si>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</si>
  <si>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</si>
  <si>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</si>
  <si>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</si>
  <si>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</si>
  <si>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</si>
  <si>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</si>
  <si>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</si>
  <si>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</si>
  <si>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</si>
  <si>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</si>
  <si>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</si>
  <si>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</si>
  <si>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</si>
  <si>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</si>
  <si>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</si>
  <si>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</si>
  <si>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</si>
  <si>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</si>
  <si>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</si>
  <si>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</si>
  <si>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</si>
  <si>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</si>
  <si>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</si>
  <si>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</si>
  <si>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</si>
  <si>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</si>
  <si>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</si>
  <si>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</si>
  <si>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</si>
  <si>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</si>
  <si>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</si>
  <si>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</si>
  <si>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</si>
  <si>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</si>
  <si>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</si>
  <si>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</si>
  <si>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</si>
  <si>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</si>
  <si>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</si>
  <si>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</si>
  <si>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</si>
  <si>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</si>
  <si>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</si>
  <si>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</si>
  <si>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</si>
  <si>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</si>
  <si>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</si>
  <si>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</si>
  <si>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</si>
  <si>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</si>
  <si>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</si>
  <si>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</si>
  <si>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</si>
  <si>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</si>
  <si>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</si>
  <si>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</si>
  <si>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</si>
  <si>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</si>
  <si>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</si>
  <si>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</si>
  <si>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</si>
  <si>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</si>
  <si>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</si>
  <si>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</si>
  <si>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</si>
  <si>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</si>
  <si>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</si>
  <si>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</si>
  <si>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</si>
  <si>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</si>
  <si>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</si>
  <si>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</si>
  <si>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</si>
  <si>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</si>
  <si>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</si>
  <si>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</si>
  <si>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</si>
  <si>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</si>
  <si>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</si>
  <si>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</si>
  <si>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</si>
  <si>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</si>
  <si>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</si>
  <si>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</si>
  <si>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</si>
  <si>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</si>
  <si>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</si>
  <si>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</si>
  <si>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</si>
  <si>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</si>
  <si>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</si>
  <si>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</si>
  <si>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</si>
  <si>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</si>
  <si>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</si>
  <si>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</si>
  <si>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</si>
  <si>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</si>
  <si>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</si>
  <si>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</si>
  <si>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</si>
  <si>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</si>
  <si>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</si>
  <si>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</si>
  <si>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</si>
  <si>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</si>
  <si>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</si>
  <si>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</si>
  <si>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</si>
  <si>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</si>
  <si>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</si>
  <si>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</si>
  <si>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</si>
  <si>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</si>
  <si>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</si>
  <si>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</si>
  <si>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</si>
  <si>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</si>
  <si>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</si>
  <si>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</si>
  <si>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</si>
  <si>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</si>
  <si>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</si>
  <si>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</si>
  <si>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</si>
  <si>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</si>
  <si>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</si>
  <si>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</si>
  <si>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</si>
  <si>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</si>
  <si>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</si>
  <si>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</si>
  <si>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</si>
  <si>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</si>
  <si>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</si>
  <si>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</si>
  <si>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</si>
  <si>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</si>
  <si>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</si>
  <si>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</si>
  <si>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</si>
  <si>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</si>
  <si>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</si>
  <si>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</si>
  <si>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</si>
  <si>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</si>
  <si>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</si>
  <si>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</si>
  <si>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</si>
  <si>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</si>
  <si>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</si>
  <si>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</si>
  <si>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</si>
  <si>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</si>
  <si>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</si>
  <si>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</si>
  <si>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</si>
  <si>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</si>
  <si>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</si>
  <si>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</si>
  <si>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</si>
  <si>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</si>
  <si>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</si>
  <si>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</si>
  <si>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</si>
  <si>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</si>
  <si>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</si>
  <si>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</si>
  <si>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</si>
  <si>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</si>
  <si>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</si>
  <si>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</si>
  <si>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</si>
  <si>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</si>
  <si>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</si>
  <si>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</si>
  <si>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</si>
  <si>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</si>
  <si>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</si>
  <si>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</si>
  <si>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</si>
  <si>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</si>
  <si>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</si>
  <si>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</si>
  <si>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</si>
  <si>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</si>
  <si>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</si>
  <si>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</si>
  <si>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</si>
  <si>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</si>
  <si>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</si>
  <si>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</si>
  <si>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</si>
  <si>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</si>
  <si>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</si>
  <si>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</si>
  <si>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</si>
  <si>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</si>
  <si>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</si>
  <si>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</si>
  <si>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</si>
  <si>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</si>
  <si>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</si>
  <si>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</si>
  <si>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</si>
  <si>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</si>
  <si>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</si>
  <si>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</si>
  <si>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</si>
  <si>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</si>
  <si>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</si>
  <si>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</si>
  <si>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</si>
  <si>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</si>
  <si>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</si>
  <si>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</si>
  <si>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</si>
  <si>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</si>
  <si>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</si>
  <si>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</si>
  <si>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</si>
  <si>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</si>
  <si>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</si>
  <si>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</si>
  <si>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</si>
  <si>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</si>
  <si>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</si>
  <si>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</si>
  <si>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</si>
  <si>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</si>
  <si>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</si>
  <si>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</si>
  <si>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</si>
  <si>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</si>
  <si>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</si>
  <si>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</si>
  <si>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</si>
  <si>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</si>
  <si>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</si>
  <si>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</si>
  <si>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</si>
  <si>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</si>
  <si>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</si>
  <si>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</si>
  <si>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</si>
  <si>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</si>
  <si>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</si>
  <si>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</si>
  <si>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</si>
  <si>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</si>
  <si>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</si>
  <si>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</si>
  <si>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</si>
  <si>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</si>
  <si>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</si>
  <si>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</si>
  <si>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</si>
  <si>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</si>
  <si>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</si>
  <si>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</si>
  <si>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</si>
  <si>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</si>
  <si>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</si>
  <si>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</si>
  <si>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</si>
  <si>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</si>
  <si>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</si>
  <si>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</si>
  <si>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</si>
  <si>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</si>
  <si>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</si>
  <si>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</si>
  <si>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</si>
  <si>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</si>
  <si>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</si>
  <si>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</si>
  <si>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</si>
  <si>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</si>
  <si>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</si>
  <si>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</si>
  <si>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</si>
  <si>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</si>
  <si>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</si>
  <si>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</si>
  <si>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</si>
  <si>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</si>
  <si>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</si>
  <si>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</si>
  <si>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</si>
  <si>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</si>
  <si>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</si>
  <si>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</si>
  <si>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</si>
  <si>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</si>
  <si>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</si>
  <si>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</si>
  <si>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</si>
  <si>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</si>
  <si>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</si>
  <si>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</si>
  <si>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</si>
  <si>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</si>
  <si>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</si>
  <si>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</si>
  <si>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</si>
  <si>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</si>
  <si>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</si>
  <si>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</si>
  <si>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</si>
  <si>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</si>
  <si>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</si>
  <si>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</si>
  <si>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</si>
  <si>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</si>
  <si>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</si>
  <si>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</si>
  <si>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</si>
  <si>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</si>
  <si>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</si>
  <si>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</si>
  <si>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</si>
  <si>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</si>
  <si>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</si>
  <si>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</si>
  <si>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</si>
  <si>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</si>
  <si>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</si>
  <si>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</si>
  <si>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</si>
  <si>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</si>
  <si>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</si>
  <si>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</si>
  <si>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</si>
  <si>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</si>
  <si>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</si>
  <si>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</si>
  <si>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</si>
  <si>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</si>
  <si>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</si>
  <si>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</si>
  <si>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</si>
  <si>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</si>
  <si>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</si>
  <si>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</si>
  <si>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</si>
  <si>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</si>
  <si>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</si>
  <si>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</si>
  <si>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</si>
  <si>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</si>
  <si>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</si>
  <si>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</si>
  <si>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</si>
  <si>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</si>
  <si>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</si>
  <si>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</si>
  <si>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</si>
  <si>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</si>
  <si>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</si>
  <si>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</si>
  <si>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</si>
  <si>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</si>
  <si>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</si>
  <si>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</si>
  <si>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</si>
  <si>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</si>
  <si>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</si>
  <si>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</si>
  <si>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</si>
  <si>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</si>
  <si>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</si>
  <si>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</si>
  <si>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</si>
  <si>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</si>
  <si>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</si>
  <si>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</si>
  <si>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</si>
  <si>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</si>
  <si>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</si>
  <si>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</si>
  <si>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</si>
  <si>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</si>
  <si>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</si>
  <si>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</si>
  <si>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</si>
  <si>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</si>
  <si>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</si>
  <si>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</si>
  <si>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</si>
  <si>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</si>
  <si>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</si>
  <si>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</si>
  <si>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</si>
  <si>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</si>
  <si>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</si>
  <si>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</si>
  <si>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</si>
  <si>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</si>
  <si>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</si>
  <si>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</si>
  <si>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</si>
  <si>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</si>
  <si>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</si>
  <si>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</si>
  <si>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</si>
  <si>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</si>
  <si>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</si>
  <si>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</si>
  <si>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</si>
  <si>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</si>
  <si>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</si>
  <si>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</si>
  <si>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</si>
  <si>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</si>
  <si>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</si>
  <si>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</si>
  <si>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</si>
  <si>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</si>
  <si>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</si>
  <si>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</si>
  <si>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</si>
  <si>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</si>
  <si>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</si>
  <si>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</si>
  <si>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</si>
  <si>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</si>
  <si>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</si>
  <si>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</si>
  <si>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</si>
  <si>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</si>
  <si>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</si>
  <si>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</si>
  <si>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</si>
  <si>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</si>
  <si>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</si>
  <si>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</si>
  <si>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</si>
  <si>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</si>
  <si>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</si>
  <si>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</si>
  <si>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</si>
  <si>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</si>
  <si>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</si>
  <si>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</si>
  <si>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</si>
  <si>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</si>
  <si>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</si>
  <si>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</si>
  <si>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</si>
  <si>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</si>
  <si>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</si>
  <si>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</si>
  <si>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</si>
  <si>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</si>
  <si>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</si>
  <si>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</si>
  <si>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</si>
  <si>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</si>
  <si>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</si>
  <si>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</si>
  <si>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</si>
  <si>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</si>
  <si>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</si>
  <si>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</si>
  <si>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</si>
  <si>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</si>
  <si>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</si>
  <si>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</si>
  <si>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</si>
  <si>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</si>
  <si>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</si>
  <si>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</si>
  <si>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</si>
  <si>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</si>
  <si>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</si>
  <si>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</si>
  <si>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</si>
  <si>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</si>
  <si>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</si>
  <si>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</si>
  <si>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</si>
  <si>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</si>
  <si>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</si>
  <si>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</si>
  <si>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</si>
  <si>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</si>
  <si>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</si>
  <si>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</si>
  <si>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</si>
  <si>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</si>
  <si>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</si>
  <si>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</si>
  <si>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</si>
  <si>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</si>
  <si>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</si>
  <si>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</si>
  <si>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</si>
  <si>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</si>
  <si>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</si>
  <si>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</si>
  <si>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</si>
  <si>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</si>
  <si>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</si>
  <si>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</si>
  <si>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</si>
  <si>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</si>
  <si>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</si>
  <si>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</si>
  <si>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</si>
  <si>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</si>
  <si>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</si>
  <si>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</si>
  <si>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</si>
  <si>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</si>
  <si>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</si>
  <si>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</si>
  <si>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</si>
  <si>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</si>
  <si>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</si>
  <si>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</si>
  <si>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</si>
  <si>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</si>
  <si>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</si>
  <si>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</si>
  <si>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</si>
  <si>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</si>
  <si>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</si>
  <si>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</si>
  <si>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</si>
  <si>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</si>
  <si>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</si>
  <si>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</si>
  <si>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</si>
  <si>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</si>
  <si>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</si>
  <si>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</si>
  <si>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</si>
  <si>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</si>
  <si>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</si>
  <si>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</si>
  <si>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</si>
  <si>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</si>
  <si>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</si>
  <si>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</si>
  <si>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</si>
  <si>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</si>
  <si>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</si>
  <si>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</si>
  <si>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</si>
  <si>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</si>
  <si>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</si>
  <si>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</si>
  <si>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</si>
  <si>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</si>
  <si>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</si>
  <si>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</si>
  <si>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</si>
  <si>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</si>
  <si>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</si>
  <si>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</si>
  <si>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</si>
  <si>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</si>
  <si>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</si>
  <si>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</si>
  <si>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</si>
  <si>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</si>
  <si>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</si>
  <si>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</si>
  <si>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</si>
  <si>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</si>
  <si>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</si>
  <si>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</si>
  <si>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</si>
  <si>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</si>
  <si>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</si>
  <si>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</si>
  <si>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</si>
  <si>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</si>
  <si>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</si>
  <si>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</si>
  <si>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</si>
  <si>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</si>
  <si>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</si>
  <si>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</si>
  <si>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</si>
  <si>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</si>
  <si>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</si>
  <si>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</si>
  <si>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</si>
  <si>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</si>
  <si>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</si>
  <si>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</si>
  <si>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</si>
  <si>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</si>
  <si>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</si>
  <si>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</si>
  <si>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</si>
  <si>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</si>
  <si>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</si>
  <si>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</si>
  <si>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</si>
  <si>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</si>
  <si>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</si>
  <si>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</si>
  <si>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</si>
  <si>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</si>
  <si>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</si>
  <si>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</si>
  <si>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</si>
  <si>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</si>
  <si>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</si>
  <si>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</si>
  <si>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</si>
  <si>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</si>
  <si>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</si>
  <si>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</si>
  <si>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</si>
  <si>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</si>
  <si>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</si>
  <si>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</si>
  <si>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</si>
  <si>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</si>
  <si>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</si>
  <si>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</si>
  <si>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</si>
  <si>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</si>
  <si>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</si>
  <si>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</si>
  <si>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</si>
  <si>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</si>
  <si>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</si>
  <si>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</si>
  <si>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</si>
  <si>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</si>
  <si>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</si>
  <si>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</si>
  <si>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</si>
  <si>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</si>
  <si>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</si>
  <si>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</si>
  <si>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</si>
  <si>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</si>
  <si>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</si>
  <si>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</si>
  <si>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</si>
  <si>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</si>
  <si>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</si>
  <si>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</si>
  <si>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</si>
  <si>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</si>
  <si>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</si>
  <si>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</si>
  <si>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</si>
  <si>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</si>
  <si>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</si>
  <si>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</si>
  <si>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</si>
  <si>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</si>
  <si>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</si>
  <si>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</si>
  <si>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</si>
  <si>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</si>
  <si>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</si>
  <si>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</si>
  <si>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</si>
  <si>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</si>
  <si>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</si>
  <si>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</si>
  <si>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</si>
  <si>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</si>
  <si>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</si>
  <si>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</si>
  <si>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</si>
  <si>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</si>
  <si>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</si>
  <si>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</si>
  <si>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</si>
  <si>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</si>
  <si>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</si>
  <si>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</si>
  <si>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</si>
  <si>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</si>
  <si>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</si>
  <si>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</si>
  <si>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</si>
  <si>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</si>
  <si>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</si>
  <si>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</si>
  <si>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</si>
  <si>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</si>
  <si>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</si>
  <si>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</si>
  <si>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</si>
  <si>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</si>
  <si>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</si>
  <si>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</si>
  <si>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</si>
  <si>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</si>
  <si>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</si>
  <si>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</si>
  <si>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</si>
  <si>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</si>
  <si>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</si>
  <si>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</si>
  <si>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</si>
  <si>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</si>
  <si>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</si>
  <si>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</si>
  <si>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</si>
  <si>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</si>
  <si>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</si>
  <si>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</si>
  <si>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</si>
  <si>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</si>
  <si>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</si>
  <si>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</si>
  <si>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</si>
  <si>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</si>
  <si>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</si>
  <si>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</si>
  <si>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</si>
  <si>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</si>
  <si>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</si>
  <si>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</si>
  <si>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</si>
  <si>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</si>
  <si>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</si>
  <si>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</si>
  <si>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</si>
  <si>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</si>
  <si>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</si>
  <si>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</si>
  <si>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</si>
  <si>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</si>
  <si>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</si>
  <si>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</si>
  <si>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</si>
  <si>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</si>
  <si>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</si>
  <si>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</si>
  <si>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</si>
  <si>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</si>
  <si>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</si>
  <si>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</si>
  <si>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</si>
  <si>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</si>
  <si>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</si>
  <si>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</si>
  <si>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</si>
  <si>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</si>
  <si>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</si>
  <si>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</si>
  <si>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</si>
  <si>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</si>
  <si>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</si>
  <si>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</si>
  <si>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</si>
  <si>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</si>
  <si>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</si>
  <si>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</si>
  <si>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</si>
  <si>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</si>
  <si>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</si>
  <si>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</si>
  <si>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</si>
  <si>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</si>
  <si>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</si>
  <si>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</si>
  <si>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</si>
  <si>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</si>
  <si>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</si>
  <si>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</si>
  <si>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</si>
  <si>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</si>
  <si>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</si>
  <si>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</si>
  <si>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</si>
  <si>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</si>
  <si>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</si>
  <si>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</si>
  <si>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</si>
  <si>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</si>
  <si>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</si>
  <si>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</si>
  <si>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</si>
  <si>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</si>
  <si>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</si>
  <si>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</si>
  <si>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</si>
  <si>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</si>
  <si>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</si>
  <si>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</si>
  <si>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</si>
  <si>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</si>
  <si>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</si>
  <si>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</si>
  <si>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</si>
  <si>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</si>
  <si>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</si>
  <si>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</si>
  <si>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</si>
  <si>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</si>
  <si>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</si>
  <si>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</si>
  <si>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</si>
  <si>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</si>
  <si>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</si>
  <si>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</si>
  <si>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</si>
  <si>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</si>
  <si>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</si>
  <si>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</si>
  <si>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</si>
  <si>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</si>
  <si>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</si>
  <si>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</si>
  <si>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</si>
  <si>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</si>
  <si>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</si>
  <si>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</si>
  <si>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</si>
  <si>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</si>
  <si>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</si>
  <si>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</si>
  <si>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</si>
  <si>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</si>
  <si>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</si>
  <si>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</si>
  <si>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</si>
  <si>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</si>
  <si>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</si>
  <si>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</si>
  <si>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</si>
  <si>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</si>
  <si>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</si>
  <si>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</si>
  <si>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</si>
  <si>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</si>
  <si>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</si>
  <si>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</si>
  <si>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</si>
  <si>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</si>
  <si>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</si>
  <si>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</si>
  <si>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</si>
  <si>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</si>
  <si>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</si>
  <si>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</si>
  <si>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</si>
  <si>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</si>
  <si>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</si>
  <si>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</si>
  <si>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</si>
  <si>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</si>
  <si>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</si>
  <si>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</si>
  <si>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</si>
  <si>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</si>
  <si>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</si>
  <si>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</si>
  <si>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</si>
  <si>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</si>
  <si>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</si>
  <si>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</si>
  <si>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</si>
  <si>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</si>
  <si>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</si>
  <si>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</si>
  <si>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</si>
  <si>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</si>
  <si>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</si>
  <si>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</si>
  <si>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</si>
  <si>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</si>
  <si>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</si>
  <si>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</si>
  <si>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</si>
  <si>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</si>
  <si>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</si>
  <si>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</si>
  <si>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</si>
  <si>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</si>
  <si>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</si>
  <si>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</si>
  <si>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</si>
  <si>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</si>
  <si>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</si>
  <si>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</si>
  <si>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</si>
  <si>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</si>
  <si>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</si>
  <si>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</si>
  <si>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</si>
  <si>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</si>
  <si>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</si>
  <si>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</si>
  <si>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</si>
  <si>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</si>
  <si>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</si>
  <si>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</si>
  <si>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</si>
  <si>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</si>
  <si>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</si>
  <si>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</si>
  <si>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</si>
  <si>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</si>
  <si>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</si>
  <si>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</si>
  <si>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</si>
  <si>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</si>
  <si>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</si>
  <si>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</si>
  <si>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</si>
  <si>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</si>
  <si>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</si>
  <si>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</si>
  <si>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</si>
  <si>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</si>
  <si>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</si>
  <si>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</si>
  <si>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</si>
  <si>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</si>
  <si>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</si>
  <si>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</si>
  <si>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</si>
  <si>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</si>
  <si>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</si>
  <si>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</si>
  <si>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</si>
  <si>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</si>
  <si>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</si>
  <si>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</si>
  <si>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</si>
  <si>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</si>
  <si>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</si>
  <si>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</si>
  <si>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</si>
  <si>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</si>
  <si>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</si>
  <si>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</si>
  <si>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</si>
  <si>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</si>
  <si>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</si>
  <si>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</si>
  <si>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</si>
  <si>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</si>
  <si>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</si>
  <si>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</si>
  <si>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</si>
  <si>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</si>
  <si>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</si>
  <si>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</si>
  <si>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</si>
  <si>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</si>
  <si>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</si>
  <si>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</si>
  <si>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</si>
  <si>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</si>
  <si>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</si>
  <si>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</si>
  <si>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</si>
  <si>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</si>
  <si>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</si>
  <si>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</si>
  <si>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</si>
  <si>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</si>
  <si>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</si>
  <si>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</si>
  <si>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</si>
  <si>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</si>
  <si>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</si>
  <si>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</si>
  <si>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</si>
  <si>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</si>
  <si>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</si>
  <si>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</si>
  <si>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</si>
  <si>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</si>
  <si>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</si>
  <si>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</si>
  <si>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</si>
  <si>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</si>
  <si>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</si>
  <si>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</si>
  <si>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</si>
  <si>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</si>
  <si>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</si>
  <si>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</si>
  <si>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</si>
  <si>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</si>
  <si>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</si>
  <si>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</si>
  <si>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</si>
  <si>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</si>
  <si>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</si>
  <si>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</si>
  <si>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</si>
  <si>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</si>
  <si>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</si>
  <si>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</si>
  <si>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</si>
  <si>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</si>
  <si>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</si>
  <si>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</si>
  <si>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</si>
  <si>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</si>
  <si>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</si>
  <si>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</si>
  <si>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</si>
  <si>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</si>
  <si>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</si>
  <si>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</si>
  <si>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</si>
  <si>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</si>
  <si>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</si>
  <si>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</si>
  <si>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</si>
  <si>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</si>
  <si>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</si>
  <si>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</si>
  <si>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</si>
  <si>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</si>
  <si>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</si>
  <si>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</si>
  <si>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</si>
  <si>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</si>
  <si>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</si>
  <si>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</si>
  <si>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</si>
  <si>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</si>
  <si>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</si>
  <si>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</si>
  <si>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</si>
  <si>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</si>
  <si>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</si>
  <si>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</si>
  <si>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</si>
  <si>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</si>
  <si>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</si>
  <si>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</si>
  <si>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</si>
  <si>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</si>
  <si>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</si>
  <si>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</si>
  <si>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</si>
  <si>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</si>
  <si>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</si>
  <si>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</si>
  <si>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</si>
  <si>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</si>
  <si>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</si>
  <si>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</si>
  <si>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</si>
  <si>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</si>
  <si>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</si>
  <si>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</si>
  <si>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</si>
  <si>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</si>
  <si>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</si>
  <si>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</si>
  <si>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</si>
  <si>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</si>
  <si>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</si>
  <si>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</si>
  <si>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</si>
  <si>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</si>
  <si>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</si>
  <si>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</si>
  <si>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</si>
  <si>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</si>
  <si>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</si>
  <si>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</si>
  <si>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</si>
  <si>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</si>
  <si>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</si>
  <si>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</si>
  <si>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</si>
  <si>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</si>
  <si>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</si>
  <si>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</si>
  <si>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</si>
  <si>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</si>
  <si>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</si>
  <si>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</si>
  <si>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</si>
  <si>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</si>
  <si>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</si>
  <si>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</si>
  <si>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</si>
  <si>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</si>
  <si>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</si>
  <si>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</si>
  <si>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</si>
  <si>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</si>
  <si>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</si>
  <si>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</si>
  <si>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</si>
  <si>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</si>
  <si>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</si>
  <si>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</si>
  <si>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</si>
  <si>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</si>
  <si>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</si>
  <si>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</si>
  <si>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</si>
  <si>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</si>
  <si>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</si>
  <si>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</si>
  <si>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</si>
  <si>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</si>
  <si>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</si>
  <si>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</si>
  <si>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</si>
  <si>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</si>
  <si>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</si>
  <si>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</si>
  <si>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</si>
  <si>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</si>
  <si>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</si>
  <si>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</si>
  <si>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</si>
  <si>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</si>
  <si>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</si>
  <si>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</si>
  <si>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</si>
  <si>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</si>
  <si>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</si>
  <si>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</si>
  <si>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</si>
  <si>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</si>
  <si>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</si>
  <si>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</si>
  <si>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</si>
  <si>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</si>
  <si>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</si>
  <si>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</si>
  <si>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</si>
  <si>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</si>
  <si>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</si>
  <si>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</si>
  <si>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</si>
  <si>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</si>
  <si>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</si>
  <si>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</si>
  <si>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</si>
  <si>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</si>
  <si>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</si>
  <si>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</si>
  <si>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</si>
  <si>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</si>
  <si>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</si>
  <si>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</si>
  <si>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</si>
  <si>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</si>
  <si>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</si>
  <si>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</si>
  <si>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</si>
  <si>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</si>
  <si>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</si>
  <si>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</si>
  <si>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</si>
  <si>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</si>
  <si>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</si>
  <si>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</si>
  <si>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</si>
  <si>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</si>
  <si>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</si>
  <si>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</si>
  <si>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</si>
  <si>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</si>
  <si>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</si>
  <si>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</si>
  <si>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</si>
  <si>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</si>
  <si>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</si>
  <si>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</si>
  <si>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</si>
  <si>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</si>
  <si>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</si>
  <si>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</si>
  <si>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</si>
  <si>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</si>
  <si>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</si>
  <si>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</si>
  <si>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</si>
  <si>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</si>
  <si>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</si>
  <si>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</si>
  <si>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</si>
  <si>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</si>
  <si>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</si>
  <si>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</si>
  <si>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</si>
  <si>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</si>
  <si>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</si>
  <si>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</si>
  <si>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</si>
  <si>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</si>
  <si>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</si>
  <si>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</si>
  <si>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</si>
  <si>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</si>
  <si>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</si>
  <si>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</si>
  <si>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</si>
  <si>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</si>
  <si>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</si>
  <si>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</si>
  <si>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</si>
  <si>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</si>
  <si>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</si>
  <si>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</si>
  <si>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</si>
  <si>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</si>
  <si>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</si>
  <si>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</si>
  <si>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</si>
  <si>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</si>
  <si>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</si>
  <si>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</si>
  <si>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</si>
  <si>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</si>
  <si>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</si>
  <si>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</si>
  <si>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</si>
  <si>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</si>
  <si>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</si>
  <si>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</si>
  <si>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</si>
  <si>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</si>
  <si>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</si>
  <si>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</si>
  <si>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</si>
  <si>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</si>
  <si>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</si>
  <si>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</si>
  <si>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</si>
  <si>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</si>
  <si>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</si>
  <si>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</si>
  <si>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</si>
  <si>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</si>
  <si>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</si>
  <si>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</si>
  <si>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</si>
  <si>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</si>
  <si>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</si>
  <si>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</si>
  <si>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</si>
  <si>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</si>
  <si>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</si>
  <si>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</si>
  <si>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</si>
  <si>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</si>
  <si>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</si>
  <si>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</si>
  <si>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</si>
  <si>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</si>
  <si>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</si>
  <si>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</si>
  <si>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</si>
  <si>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</si>
  <si>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</si>
  <si>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</si>
  <si>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</si>
  <si>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</si>
  <si>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</si>
  <si>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</si>
  <si>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</si>
  <si>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</si>
  <si>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</si>
  <si>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</si>
  <si>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</si>
  <si>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</si>
  <si>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</si>
  <si>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</si>
  <si>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</si>
  <si>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</si>
  <si>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</si>
  <si>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</si>
  <si>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</si>
  <si>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</si>
  <si>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</si>
  <si>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</si>
  <si>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</si>
  <si>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</si>
  <si>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</si>
  <si>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</si>
  <si>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</si>
  <si>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</si>
  <si>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</si>
  <si>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</si>
  <si>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</si>
  <si>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</si>
  <si>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</si>
  <si>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</si>
  <si>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</si>
  <si>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</si>
  <si>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</si>
  <si>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</si>
  <si>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</si>
  <si>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</si>
  <si>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</si>
  <si>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</si>
  <si>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</si>
  <si>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</si>
  <si>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</si>
  <si>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</si>
  <si>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</si>
  <si>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</si>
  <si>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</si>
  <si>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</si>
  <si>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</si>
  <si>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</si>
  <si>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</si>
  <si>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</si>
  <si>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</si>
  <si>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</si>
  <si>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</si>
  <si>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</si>
  <si>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</si>
  <si>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</si>
  <si>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</si>
  <si>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</si>
  <si>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</si>
  <si>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</si>
  <si>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</si>
  <si>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</si>
  <si>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</si>
  <si>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</si>
  <si>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</si>
  <si>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</si>
  <si>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</si>
  <si>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</si>
  <si>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</si>
  <si>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</si>
  <si>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</si>
  <si>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</si>
  <si>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</si>
  <si>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</si>
  <si>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</si>
  <si>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</si>
  <si>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</si>
  <si>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</si>
  <si>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</si>
  <si>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</si>
  <si>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</si>
  <si>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</si>
  <si>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</si>
  <si>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</si>
  <si>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</si>
  <si>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</si>
  <si>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</si>
  <si>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</si>
  <si>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</si>
  <si>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</si>
  <si>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</si>
  <si>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</si>
  <si>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</si>
  <si>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</si>
  <si>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</si>
  <si>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</si>
  <si>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</si>
  <si>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</si>
  <si>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</si>
  <si>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</si>
  <si>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</si>
  <si>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</si>
  <si>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</si>
  <si>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</si>
  <si>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</si>
  <si>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</si>
  <si>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</si>
  <si>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</si>
  <si>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</si>
  <si>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</si>
  <si>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</si>
  <si>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</si>
  <si>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</si>
  <si>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</si>
  <si>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</si>
  <si>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</si>
  <si>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</si>
  <si>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</si>
  <si>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</si>
  <si>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</si>
  <si>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</si>
  <si>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</si>
  <si>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</si>
  <si>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</si>
  <si>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</si>
  <si>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</si>
  <si>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</si>
  <si>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</si>
  <si>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</si>
  <si>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</si>
  <si>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</si>
  <si>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</si>
  <si>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</si>
  <si>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</si>
  <si>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</si>
  <si>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</si>
  <si>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</si>
  <si>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</si>
  <si>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</si>
  <si>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</si>
  <si>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</si>
  <si>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</si>
  <si>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</si>
  <si>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</si>
  <si>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</si>
  <si>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</si>
  <si>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</si>
  <si>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</si>
  <si>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</si>
  <si>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</si>
  <si>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</si>
  <si>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</si>
  <si>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</si>
  <si>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</si>
  <si>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</si>
  <si>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</si>
  <si>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</si>
  <si>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</si>
  <si>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</si>
  <si>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</si>
  <si>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</si>
  <si>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</si>
  <si>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</si>
  <si>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</si>
  <si>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</si>
  <si>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</si>
  <si>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</si>
  <si>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</si>
  <si>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</si>
  <si>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</si>
  <si>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</si>
  <si>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</si>
  <si>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</si>
  <si>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</si>
  <si>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</si>
  <si>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</si>
  <si>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</si>
  <si>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</si>
  <si>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</si>
  <si>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</si>
  <si>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</si>
  <si>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</si>
  <si>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</si>
  <si>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</si>
  <si>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</si>
  <si>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</si>
  <si>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</si>
  <si>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</si>
  <si>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</si>
  <si>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</si>
  <si>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</si>
  <si>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</si>
  <si>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</si>
  <si>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</si>
  <si>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</si>
  <si>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</si>
  <si>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</si>
  <si>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</si>
  <si>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</si>
  <si>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</si>
  <si>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</si>
  <si>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</si>
  <si>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</si>
  <si>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</si>
  <si>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</si>
  <si>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</si>
  <si>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</si>
  <si>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</si>
  <si>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</si>
  <si>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</si>
  <si>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</si>
  <si>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</si>
  <si>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</si>
  <si>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</si>
  <si>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</si>
  <si>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</si>
  <si>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</si>
  <si>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</si>
  <si>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</si>
  <si>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</si>
  <si>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</si>
  <si>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</si>
  <si>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</si>
  <si>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</si>
  <si>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</si>
  <si>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</si>
  <si>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</si>
  <si>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</si>
  <si>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</si>
  <si>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</si>
  <si>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</si>
  <si>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</si>
  <si>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</si>
  <si>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</si>
  <si>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</si>
  <si>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</si>
  <si>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</si>
  <si>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</si>
  <si>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</si>
  <si>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</si>
  <si>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</si>
  <si>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</si>
  <si>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</si>
  <si>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</si>
  <si>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</si>
  <si>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</si>
  <si>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</si>
  <si>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</si>
  <si>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</si>
  <si>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</si>
  <si>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</si>
  <si>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</si>
  <si>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</si>
  <si>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</si>
  <si>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</si>
  <si>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</si>
  <si>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</si>
  <si>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</si>
  <si>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</si>
  <si>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</si>
  <si>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</si>
  <si>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</si>
  <si>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</si>
  <si>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</si>
  <si>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</si>
  <si>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</si>
  <si>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</si>
  <si>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</si>
  <si>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</si>
  <si>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</si>
  <si>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</si>
  <si>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</si>
  <si>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</si>
  <si>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</si>
  <si>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</si>
  <si>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</si>
  <si>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</si>
  <si>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</si>
  <si>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</si>
  <si>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</si>
  <si>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</si>
  <si>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</si>
  <si>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</si>
  <si>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</si>
  <si>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</si>
  <si>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</si>
  <si>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</si>
  <si>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</si>
  <si>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</si>
  <si>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</si>
  <si>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</si>
  <si>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</si>
  <si>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</si>
  <si>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</si>
  <si>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</si>
  <si>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</si>
  <si>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</si>
  <si>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</si>
  <si>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</si>
  <si>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</si>
  <si>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</si>
  <si>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</si>
  <si>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</si>
  <si>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</si>
  <si>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</si>
  <si>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</si>
  <si>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</si>
  <si>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</si>
  <si>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</si>
  <si>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</si>
  <si>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</si>
  <si>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</si>
  <si>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</si>
  <si>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</si>
  <si>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</si>
  <si>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</si>
  <si>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</si>
  <si>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</si>
  <si>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</si>
  <si>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</si>
  <si>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</si>
  <si>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</si>
  <si>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</si>
  <si>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</si>
  <si>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</si>
  <si>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</si>
  <si>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</si>
  <si>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</si>
  <si>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</si>
  <si>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</si>
  <si>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</si>
  <si>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</si>
  <si>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</si>
  <si>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</si>
  <si>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</si>
  <si>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</si>
  <si>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</si>
  <si>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</si>
  <si>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</si>
  <si>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</si>
  <si>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</si>
  <si>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</si>
  <si>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</si>
  <si>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</si>
  <si>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</si>
  <si>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</si>
  <si>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</si>
  <si>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</si>
  <si>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</si>
  <si>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</si>
  <si>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</si>
  <si>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</si>
  <si>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</si>
  <si>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</si>
  <si>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</si>
  <si>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</si>
  <si>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</si>
  <si>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</si>
  <si>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</si>
  <si>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</si>
  <si>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</si>
  <si>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</si>
  <si>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</si>
  <si>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</si>
  <si>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</si>
  <si>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</si>
  <si>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</si>
  <si>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</si>
  <si>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</si>
  <si>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</si>
  <si>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</si>
  <si>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</si>
  <si>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</si>
  <si>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</si>
  <si>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</si>
  <si>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</si>
  <si>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</si>
  <si>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</si>
  <si>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</si>
  <si>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</si>
  <si>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</si>
  <si>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</si>
  <si>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</si>
  <si>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</si>
  <si>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</si>
  <si>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</si>
  <si>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</si>
  <si>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</si>
  <si>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</si>
  <si>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</si>
  <si>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</si>
  <si>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</si>
  <si>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</si>
  <si>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</si>
  <si>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</si>
  <si>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</si>
  <si>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</si>
  <si>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</si>
  <si>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</si>
  <si>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</si>
  <si>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</si>
  <si>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</si>
  <si>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</si>
  <si>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</si>
  <si>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</si>
  <si>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</si>
  <si>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</si>
  <si>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</si>
  <si>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</si>
  <si>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</si>
  <si>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</si>
  <si>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</si>
  <si>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</si>
  <si>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</si>
  <si>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</si>
  <si>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</si>
  <si>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</si>
  <si>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</si>
  <si>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</si>
  <si>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</si>
  <si>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</si>
  <si>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</si>
  <si>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</si>
  <si>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</si>
  <si>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</si>
  <si>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</si>
  <si>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</si>
  <si>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</si>
  <si>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</si>
  <si>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</si>
  <si>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</si>
  <si>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</si>
  <si>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</si>
  <si>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</si>
  <si>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</si>
  <si>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</si>
  <si>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</si>
  <si>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</si>
  <si>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</si>
  <si>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</si>
  <si>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</si>
  <si>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</si>
  <si>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</si>
  <si>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</si>
  <si>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</si>
  <si>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</si>
  <si>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</si>
  <si>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</si>
  <si>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</si>
  <si>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</si>
  <si>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</si>
  <si>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</si>
  <si>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</si>
  <si>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</si>
  <si>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</si>
  <si>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</si>
  <si>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</si>
  <si>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</si>
  <si>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</si>
  <si>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</si>
  <si>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</si>
  <si>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</si>
  <si>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</si>
  <si>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</si>
  <si>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</si>
  <si>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</si>
  <si>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</si>
  <si>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</si>
  <si>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</si>
  <si>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</si>
  <si>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</si>
  <si>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</si>
  <si>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</si>
  <si>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</si>
  <si>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</si>
  <si>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</si>
  <si>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</si>
  <si>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</si>
  <si>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</si>
  <si>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</si>
  <si>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</si>
  <si>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</si>
  <si>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</si>
  <si>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</si>
  <si>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</si>
  <si>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</si>
  <si>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</si>
  <si>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</si>
  <si>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</si>
  <si>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</si>
  <si>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</si>
  <si>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</si>
  <si>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</si>
  <si>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</si>
  <si>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</si>
  <si>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</si>
  <si>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</si>
  <si>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</si>
  <si>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</si>
  <si>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</si>
  <si>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</si>
  <si>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</si>
  <si>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</si>
  <si>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</si>
  <si>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</si>
  <si>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</si>
  <si>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</si>
  <si>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</si>
  <si>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</si>
  <si>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</si>
  <si>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</si>
  <si>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</si>
  <si>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</si>
  <si>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</si>
  <si>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</si>
  <si>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</si>
  <si>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</si>
  <si>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</si>
  <si>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</si>
  <si>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</si>
  <si>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</si>
  <si>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</si>
  <si>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</si>
  <si>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</si>
  <si>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</si>
  <si>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</si>
  <si>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</si>
  <si>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</si>
  <si>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</si>
  <si>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</si>
  <si>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</si>
  <si>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</si>
  <si>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</si>
  <si>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</si>
  <si>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</si>
  <si>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</si>
  <si>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</si>
  <si>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</si>
  <si>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</si>
  <si>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</si>
  <si>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</si>
  <si>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</si>
  <si>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</si>
  <si>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</si>
  <si>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</si>
  <si>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</si>
  <si>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</si>
  <si>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</si>
  <si>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</si>
  <si>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</si>
  <si>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</si>
  <si>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</si>
  <si>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</si>
  <si>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</si>
  <si>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</si>
  <si>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</si>
  <si>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</si>
  <si>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</si>
  <si>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</si>
  <si>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</si>
  <si>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</si>
  <si>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</si>
  <si>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</si>
  <si>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</si>
  <si>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</si>
  <si>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</si>
  <si>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</si>
  <si>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</si>
  <si>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</si>
  <si>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</si>
  <si>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</si>
  <si>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</si>
  <si>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</si>
  <si>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</si>
  <si>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</si>
  <si>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</si>
  <si>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</si>
  <si>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</si>
  <si>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</si>
  <si>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</si>
  <si>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</si>
  <si>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</si>
  <si>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</si>
  <si>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</si>
  <si>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</si>
  <si>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</si>
  <si>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</si>
  <si>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</si>
  <si>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</si>
  <si>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</si>
  <si>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</si>
  <si>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</si>
  <si>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</si>
  <si>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</si>
  <si>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</si>
  <si>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</si>
  <si>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</si>
  <si>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</si>
  <si>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</si>
  <si>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</si>
  <si>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</si>
  <si>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</si>
  <si>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</si>
  <si>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</si>
  <si>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</si>
  <si>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</si>
  <si>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</si>
  <si>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</si>
  <si>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</si>
  <si>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</si>
  <si>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</si>
  <si>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</si>
  <si>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</si>
  <si>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</si>
  <si>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</si>
  <si>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</si>
  <si>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</si>
  <si>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</si>
  <si>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</si>
  <si>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</si>
  <si>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</si>
  <si>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</si>
  <si>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</si>
  <si>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</si>
  <si>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</si>
  <si>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</si>
  <si>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</si>
  <si>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</si>
  <si>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</si>
  <si>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</si>
  <si>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</si>
  <si>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</si>
  <si>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</si>
  <si>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</si>
  <si>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</si>
  <si>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</si>
  <si>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</si>
  <si>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</si>
  <si>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</si>
  <si>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</si>
  <si>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</si>
  <si>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</si>
  <si>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</si>
  <si>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</si>
  <si>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</si>
  <si>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</si>
  <si>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</si>
  <si>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</si>
  <si>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</si>
  <si>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</si>
  <si>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</si>
  <si>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</si>
  <si>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</si>
  <si>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</si>
  <si>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</si>
  <si>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</si>
  <si>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</si>
  <si>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</si>
  <si>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</si>
  <si>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</si>
  <si>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</si>
  <si>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</si>
  <si>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</si>
  <si>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</si>
  <si>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</si>
  <si>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</si>
  <si>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</si>
  <si>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</si>
  <si>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</si>
  <si>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</si>
  <si>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</si>
  <si>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</si>
  <si>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</si>
  <si>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</si>
  <si>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</si>
  <si>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</si>
  <si>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</si>
  <si>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</si>
  <si>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</si>
  <si>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</si>
  <si>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</si>
  <si>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</si>
  <si>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</si>
  <si>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</si>
  <si>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</si>
  <si>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</si>
  <si>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</si>
  <si>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</si>
  <si>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</si>
  <si>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</si>
  <si>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</si>
  <si>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</si>
  <si>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</si>
  <si>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</si>
  <si>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</si>
  <si>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</si>
  <si>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</si>
  <si>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</si>
  <si>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</si>
  <si>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</si>
  <si>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</si>
  <si>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</si>
  <si>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</si>
  <si>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</si>
  <si>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</si>
  <si>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</si>
  <si>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</si>
  <si>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</si>
  <si>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</si>
  <si>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</si>
  <si>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</si>
  <si>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</si>
  <si>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</si>
  <si>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</si>
  <si>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</si>
  <si>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</si>
  <si>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</si>
  <si>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</si>
  <si>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</si>
  <si>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</si>
  <si>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</si>
  <si>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</si>
  <si>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</si>
  <si>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</si>
  <si>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</si>
  <si>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</si>
  <si>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</si>
  <si>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</si>
  <si>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</si>
  <si>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</si>
  <si>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</si>
  <si>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</si>
  <si>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</si>
  <si>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</si>
  <si>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</si>
  <si>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</si>
  <si>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</si>
  <si>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</si>
  <si>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</si>
  <si>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</si>
  <si>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</si>
  <si>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</si>
  <si>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</si>
  <si>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</si>
  <si>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</si>
  <si>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</si>
  <si>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</si>
  <si>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</si>
  <si>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</si>
  <si>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</si>
  <si>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</si>
  <si>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</si>
  <si>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</si>
  <si>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</si>
  <si>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</si>
  <si>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</si>
  <si>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</si>
  <si>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</si>
  <si>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</si>
  <si>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</si>
  <si>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</si>
  <si>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</si>
  <si>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</si>
  <si>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</si>
  <si>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</si>
  <si>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</si>
  <si>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</si>
  <si>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</si>
  <si>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</si>
  <si>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</si>
  <si>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</si>
  <si>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</si>
  <si>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</si>
  <si>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</si>
  <si>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</si>
  <si>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</si>
  <si>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</si>
  <si>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</si>
  <si>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</si>
  <si>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</si>
  <si>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</si>
  <si>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</si>
  <si>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</si>
  <si>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</si>
  <si>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</si>
  <si>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</si>
  <si>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</si>
  <si>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</si>
  <si>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</si>
  <si>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</si>
  <si>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</si>
  <si>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</si>
  <si>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</si>
  <si>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</si>
  <si>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</si>
  <si>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</si>
  <si>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</si>
  <si>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</si>
  <si>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</si>
  <si>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</si>
  <si>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</si>
  <si>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</si>
  <si>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</si>
  <si>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</si>
  <si>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</si>
  <si>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</si>
  <si>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</si>
  <si>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</si>
  <si>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</si>
  <si>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</si>
  <si>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</si>
  <si>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</si>
  <si>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</si>
  <si>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</si>
  <si>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</si>
  <si>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</si>
  <si>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</si>
  <si>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</si>
  <si>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</si>
  <si>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</si>
  <si>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</si>
  <si>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</si>
  <si>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</si>
  <si>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</si>
  <si>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</si>
  <si>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</si>
  <si>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</si>
  <si>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</si>
  <si>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</si>
  <si>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</si>
  <si>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</si>
  <si>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</si>
  <si>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</si>
  <si>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</si>
  <si>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</si>
  <si>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</si>
  <si>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</si>
  <si>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</si>
  <si>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</si>
  <si>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</si>
  <si>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</si>
  <si>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</si>
  <si>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</si>
  <si>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</si>
  <si>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</si>
  <si>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</si>
  <si>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</si>
  <si>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</si>
  <si>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</si>
  <si>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</si>
  <si>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</si>
  <si>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</si>
  <si>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</si>
  <si>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</si>
  <si>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</si>
  <si>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</si>
  <si>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</si>
  <si>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</si>
  <si>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</si>
  <si>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</si>
  <si>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</si>
  <si>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</si>
  <si>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</si>
  <si>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</si>
  <si>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</si>
  <si>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</si>
  <si>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</si>
  <si>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</si>
  <si>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</si>
  <si>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</si>
  <si>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</si>
  <si>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</si>
  <si>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</si>
  <si>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</si>
  <si>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</si>
  <si>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</si>
  <si>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</si>
  <si>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</si>
  <si>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</si>
  <si>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</si>
  <si>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</si>
  <si>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</si>
  <si>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</si>
  <si>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</si>
  <si>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</si>
  <si>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</si>
  <si>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</si>
  <si>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</si>
  <si>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</si>
  <si>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</si>
  <si>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</si>
  <si>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</si>
  <si>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</si>
  <si>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</si>
  <si>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</si>
  <si>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</si>
  <si>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</si>
  <si>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</si>
  <si>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</si>
  <si>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</si>
  <si>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</si>
  <si>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</si>
  <si>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</si>
  <si>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</si>
  <si>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</si>
  <si>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</si>
  <si>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</si>
  <si>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</si>
  <si>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</si>
  <si>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</si>
  <si>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</si>
  <si>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</si>
  <si>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</si>
  <si>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</si>
  <si>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</si>
  <si>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</si>
  <si>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</si>
  <si>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</si>
  <si>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</si>
  <si>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</si>
  <si>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</si>
  <si>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</si>
  <si>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</si>
  <si>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</si>
  <si>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</si>
  <si>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</si>
  <si>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</si>
  <si>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</si>
  <si>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</si>
  <si>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</si>
  <si>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</si>
  <si>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</si>
  <si>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</si>
  <si>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</si>
  <si>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</si>
  <si>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</si>
  <si>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</si>
  <si>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</si>
  <si>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</si>
  <si>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</si>
  <si>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</si>
  <si>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</si>
  <si>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</si>
  <si>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</si>
  <si>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</si>
  <si>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</si>
  <si>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</si>
  <si>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</si>
  <si>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</si>
  <si>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</si>
  <si>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</si>
  <si>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</si>
  <si>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</si>
  <si>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</si>
  <si>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</si>
  <si>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</si>
  <si>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</si>
  <si>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</si>
  <si>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</si>
  <si>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</si>
  <si>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</si>
  <si>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</si>
  <si>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</si>
  <si>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</si>
  <si>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</si>
  <si>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</si>
  <si>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</si>
  <si>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</si>
  <si>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</si>
  <si>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</si>
  <si>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</si>
  <si>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</si>
  <si>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</si>
  <si>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</si>
  <si>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</si>
  <si>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</si>
  <si>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</si>
  <si>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</si>
  <si>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</si>
  <si>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</si>
  <si>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</si>
  <si>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</si>
  <si>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</si>
  <si>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</si>
  <si>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</si>
  <si>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</si>
  <si>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</si>
  <si>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</si>
  <si>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</si>
  <si>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</si>
  <si>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</si>
  <si>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</si>
  <si>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</si>
  <si>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</si>
  <si>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</si>
  <si>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</si>
  <si>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</si>
  <si>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</si>
  <si>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</si>
  <si>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</si>
  <si>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</si>
  <si>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</si>
  <si>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</si>
  <si>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</si>
  <si>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</si>
  <si>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</si>
  <si>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</si>
  <si>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</si>
  <si>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</si>
  <si>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</si>
  <si>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</si>
  <si>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</si>
  <si>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</si>
  <si>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</si>
  <si>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</si>
  <si>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</si>
  <si>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</si>
  <si>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</si>
  <si>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</si>
  <si>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</si>
  <si>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</si>
  <si>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</si>
  <si>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</si>
  <si>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</si>
  <si>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</si>
  <si>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</si>
  <si>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</si>
  <si>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</si>
  <si>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</si>
  <si>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</si>
  <si>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</si>
  <si>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</si>
  <si>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</si>
  <si>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</si>
  <si>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</si>
  <si>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</si>
  <si>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</si>
  <si>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</si>
  <si>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</si>
  <si>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</si>
  <si>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</si>
  <si>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</si>
  <si>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</si>
  <si>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</si>
  <si>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</si>
  <si>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</si>
  <si>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</si>
  <si>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</si>
  <si>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</si>
  <si>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</si>
  <si>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</si>
  <si>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</si>
  <si>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</si>
  <si>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</si>
  <si>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</si>
  <si>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</si>
  <si>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</si>
  <si>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</si>
  <si>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</si>
  <si>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</si>
  <si>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</si>
  <si>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</si>
  <si>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</si>
  <si>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</si>
  <si>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</si>
  <si>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</si>
  <si>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</si>
  <si>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</si>
  <si>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</si>
  <si>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</si>
  <si>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</si>
  <si>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</si>
  <si>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</si>
  <si>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</si>
  <si>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</si>
  <si>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</si>
  <si>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</si>
  <si>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</si>
  <si>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</si>
  <si>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</si>
  <si>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</si>
  <si>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</si>
  <si>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</si>
  <si>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</si>
  <si>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</si>
  <si>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</si>
  <si>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</si>
  <si>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</si>
  <si>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</si>
  <si>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</si>
  <si>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</si>
  <si>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</si>
  <si>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</si>
  <si>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</si>
  <si>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</si>
  <si>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</si>
  <si>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</si>
  <si>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</si>
  <si>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</si>
  <si>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</si>
  <si>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</si>
  <si>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</si>
  <si>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</si>
  <si>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</si>
  <si>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</si>
  <si>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</si>
  <si>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</si>
  <si>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</si>
  <si>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</si>
  <si>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</si>
  <si>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</si>
  <si>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</si>
  <si>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</si>
  <si>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</si>
  <si>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</si>
  <si>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</si>
  <si>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</si>
  <si>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</si>
  <si>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</si>
  <si>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</si>
  <si>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</si>
  <si>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</si>
  <si>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</si>
  <si>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</si>
  <si>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</si>
  <si>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</si>
  <si>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</si>
  <si>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</si>
  <si>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</si>
  <si>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</si>
  <si>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</si>
  <si>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</si>
  <si>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</si>
  <si>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</si>
  <si>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</si>
  <si>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</si>
  <si>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</si>
  <si>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</si>
  <si>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</si>
  <si>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</si>
  <si>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</si>
  <si>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</si>
  <si>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</si>
  <si>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</si>
  <si>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</si>
  <si>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</si>
  <si>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</si>
  <si>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</si>
  <si>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</si>
  <si>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</si>
  <si>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</si>
  <si>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</si>
  <si>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</si>
  <si>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</si>
  <si>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</si>
  <si>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</si>
  <si>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</si>
  <si>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</si>
  <si>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</si>
  <si>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</si>
  <si>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</si>
  <si>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</si>
  <si>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</si>
  <si>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</si>
  <si>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</si>
  <si>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</si>
  <si>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</si>
  <si>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</si>
  <si>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</si>
  <si>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</si>
  <si>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</si>
  <si>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</si>
  <si>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</si>
  <si>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</si>
  <si>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</si>
  <si>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</si>
  <si>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</si>
  <si>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</si>
  <si>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</si>
  <si>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</si>
  <si>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</si>
  <si>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</si>
  <si>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</si>
  <si>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</si>
  <si>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</si>
  <si>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</si>
  <si>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</si>
  <si>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</si>
  <si>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</si>
  <si>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</si>
  <si>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</si>
  <si>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</si>
  <si>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</si>
  <si>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</si>
  <si>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</si>
  <si>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</si>
  <si>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</si>
  <si>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</si>
  <si>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</si>
  <si>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</si>
  <si>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</si>
  <si>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</si>
  <si>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</si>
  <si>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</si>
  <si>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</si>
  <si>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</si>
  <si>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</si>
  <si>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</si>
  <si>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</si>
  <si>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</si>
  <si>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</si>
  <si>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</si>
  <si>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</si>
  <si>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</si>
  <si>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</si>
  <si>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</si>
  <si>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</si>
  <si>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</si>
  <si>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</si>
  <si>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</si>
  <si>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</si>
  <si>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</si>
  <si>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</si>
  <si>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</si>
  <si>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</si>
  <si>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</si>
  <si>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</si>
  <si>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</si>
  <si>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</si>
  <si>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</si>
  <si>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</si>
  <si>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</si>
  <si>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</si>
  <si>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</si>
  <si>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</si>
  <si>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</si>
  <si>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</si>
  <si>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</si>
  <si>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</si>
  <si>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</si>
  <si>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</si>
  <si>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</si>
  <si>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</si>
  <si>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</si>
  <si>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</si>
  <si>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</si>
  <si>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</si>
  <si>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</si>
  <si>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</si>
  <si>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</si>
  <si>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</si>
  <si>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</si>
  <si>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</si>
  <si>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</si>
  <si>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</si>
  <si>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</si>
  <si>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</si>
  <si>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</si>
  <si>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</si>
  <si>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</si>
  <si>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</si>
  <si>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</si>
  <si>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</si>
  <si>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</si>
  <si>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</si>
  <si>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</si>
  <si>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</si>
  <si>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</si>
  <si>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</si>
  <si>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</si>
  <si>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</si>
  <si>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</si>
  <si>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</si>
  <si>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</si>
  <si>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</si>
  <si>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</si>
  <si>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</si>
  <si>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</si>
  <si>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</si>
  <si>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</si>
  <si>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</si>
  <si>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</si>
  <si>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</si>
  <si>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</si>
  <si>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</si>
  <si>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</si>
  <si>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</si>
  <si>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</si>
  <si>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</si>
  <si>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</si>
  <si>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</si>
  <si>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</si>
  <si>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</si>
  <si>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</si>
  <si>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</si>
  <si>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</si>
  <si>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</si>
  <si>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</si>
  <si>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</si>
  <si>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</si>
  <si>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</si>
  <si>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</si>
  <si>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</si>
  <si>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</si>
  <si>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</si>
  <si>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</si>
  <si>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</si>
  <si>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</si>
  <si>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</si>
  <si>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</si>
  <si>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</si>
  <si>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</si>
  <si>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</si>
  <si>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</si>
  <si>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</si>
  <si>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</si>
  <si>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</si>
  <si>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</si>
  <si>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</si>
  <si>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</si>
  <si>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</si>
  <si>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</si>
  <si>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</si>
  <si>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</si>
  <si>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</si>
  <si>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</si>
  <si>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</si>
  <si>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</si>
  <si>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</si>
  <si>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</si>
  <si>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</si>
  <si>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</si>
  <si>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</si>
  <si>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</si>
  <si>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</si>
  <si>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</si>
  <si>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</si>
  <si>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</si>
  <si>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</si>
  <si>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</si>
  <si>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</si>
  <si>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</si>
  <si>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</si>
  <si>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</si>
  <si>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</si>
  <si>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</si>
  <si>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</si>
  <si>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</si>
  <si>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</si>
  <si>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</si>
  <si>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</si>
  <si>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</si>
  <si>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</si>
  <si>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</si>
  <si>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</si>
  <si>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</si>
  <si>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</si>
  <si>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</si>
  <si>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</si>
  <si>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</si>
  <si>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</si>
  <si>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</si>
  <si>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</si>
  <si>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</si>
  <si>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</si>
  <si>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</si>
  <si>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</si>
  <si>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</si>
  <si>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</si>
  <si>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</si>
  <si>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</si>
  <si>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</si>
  <si>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</si>
  <si>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</si>
  <si>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</si>
  <si>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</si>
  <si>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</si>
  <si>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</si>
  <si>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</si>
  <si>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</si>
  <si>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</si>
  <si>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</si>
  <si>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</si>
  <si>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</si>
  <si>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</si>
  <si>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</si>
  <si>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</si>
  <si>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</si>
  <si>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</si>
  <si>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</si>
  <si>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</si>
  <si>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</si>
  <si>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</si>
  <si>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</si>
  <si>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</si>
  <si>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</si>
  <si>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</si>
  <si>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</si>
  <si>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</si>
  <si>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</si>
  <si>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</si>
  <si>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</si>
  <si>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</si>
  <si>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</si>
  <si>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</si>
  <si>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</si>
  <si>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</si>
  <si>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</si>
  <si>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</si>
  <si>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</si>
  <si>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</si>
  <si>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</si>
  <si>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</si>
  <si>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</si>
  <si>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</si>
  <si>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</si>
  <si>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</si>
  <si>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</si>
  <si>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</si>
  <si>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</si>
  <si>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</si>
  <si>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</si>
  <si>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</si>
  <si>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</si>
  <si>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</si>
  <si>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</si>
  <si>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</si>
  <si>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</si>
  <si>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</si>
  <si>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</si>
  <si>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</si>
  <si>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</si>
  <si>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</si>
  <si>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</si>
  <si>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</si>
  <si>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</si>
  <si>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</si>
  <si>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</si>
  <si>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</si>
  <si>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</si>
  <si>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</si>
  <si>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</si>
  <si>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</si>
  <si>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</si>
  <si>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</si>
  <si>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</si>
  <si>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</si>
  <si>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</si>
  <si>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</si>
  <si>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</si>
  <si>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</si>
  <si>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</si>
  <si>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</si>
  <si>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</si>
  <si>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</si>
  <si>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</si>
  <si>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</si>
  <si>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</si>
  <si>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</si>
  <si>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</si>
  <si>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</si>
  <si>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</si>
  <si>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</si>
  <si>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</si>
  <si>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</si>
  <si>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</si>
  <si>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</si>
  <si>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</si>
  <si>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</si>
  <si>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</si>
  <si>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</si>
  <si>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</si>
  <si>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</si>
  <si>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</si>
  <si>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</si>
  <si>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</si>
  <si>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</si>
  <si>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</si>
  <si>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</si>
  <si>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</si>
  <si>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</si>
  <si>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</si>
  <si>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</si>
  <si>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</si>
  <si>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</si>
  <si>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</si>
  <si>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</si>
  <si>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</si>
  <si>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</si>
  <si>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</si>
  <si>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</si>
  <si>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</si>
  <si>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</si>
  <si>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</si>
  <si>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</si>
  <si>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</si>
  <si>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</si>
  <si>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</si>
  <si>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</si>
  <si>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</si>
  <si>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</si>
  <si>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</si>
  <si>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</si>
  <si>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</si>
  <si>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</si>
  <si>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</si>
  <si>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</si>
  <si>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</si>
  <si>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</si>
  <si>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</si>
  <si>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</si>
  <si>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</si>
  <si>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</si>
  <si>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</si>
  <si>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</si>
  <si>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</si>
  <si>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</si>
  <si>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</si>
  <si>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</si>
  <si>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</si>
  <si>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</si>
  <si>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</si>
  <si>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</si>
  <si>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</si>
  <si>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</si>
  <si>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</si>
  <si>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</si>
  <si>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</si>
  <si>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</si>
  <si>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</si>
  <si>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</si>
  <si>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</si>
  <si>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</si>
  <si>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</si>
  <si>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</si>
  <si>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</si>
  <si>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</si>
  <si>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</si>
  <si>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</si>
  <si>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</si>
  <si>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</si>
  <si>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</si>
  <si>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</si>
  <si>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</si>
  <si>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</si>
  <si>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</si>
  <si>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</si>
  <si>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</si>
  <si>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</si>
  <si>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</si>
  <si>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</si>
  <si>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</si>
  <si>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</si>
  <si>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</si>
  <si>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</si>
  <si>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</si>
  <si>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</si>
  <si>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</si>
  <si>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</si>
  <si>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</si>
  <si>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</si>
  <si>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</si>
  <si>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</si>
  <si>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</si>
  <si>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</si>
  <si>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</si>
  <si>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</si>
  <si>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</si>
  <si>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</si>
  <si>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</si>
  <si>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</si>
  <si>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</si>
  <si>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</si>
  <si>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</si>
  <si>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</si>
  <si>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</si>
  <si>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</si>
  <si>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</si>
  <si>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</si>
  <si>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</si>
  <si>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</si>
  <si>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</si>
  <si>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</si>
  <si>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</si>
  <si>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</si>
  <si>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</si>
  <si>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</si>
  <si>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</si>
  <si>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</si>
  <si>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</si>
  <si>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</si>
  <si>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</si>
  <si>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</si>
  <si>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</si>
  <si>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</si>
  <si>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</si>
  <si>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</si>
  <si>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</si>
  <si>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</si>
  <si>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</si>
  <si>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</si>
  <si>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</si>
  <si>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</si>
  <si>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</si>
  <si>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</si>
  <si>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</si>
  <si>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</si>
  <si>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</si>
  <si>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</si>
  <si>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</si>
  <si>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</si>
  <si>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</si>
  <si>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</si>
  <si>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</si>
  <si>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</si>
  <si>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</si>
  <si>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</si>
  <si>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</si>
  <si>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</si>
  <si>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</si>
  <si>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</si>
  <si>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</si>
  <si>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</si>
  <si>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</si>
  <si>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</si>
  <si>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</si>
  <si>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</si>
  <si>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</si>
  <si>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</si>
  <si>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</si>
  <si>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</si>
  <si>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</si>
  <si>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</si>
  <si>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</si>
  <si>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</si>
  <si>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</si>
  <si>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</si>
  <si>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</si>
  <si>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</si>
  <si>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</si>
  <si>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</si>
  <si>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</si>
  <si>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</si>
  <si>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</si>
  <si>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</si>
  <si>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</si>
  <si>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</si>
  <si>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</si>
  <si>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</si>
  <si>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</si>
  <si>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</si>
  <si>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</si>
  <si>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</si>
  <si>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</si>
  <si>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</si>
  <si>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</si>
  <si>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</si>
  <si>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</si>
  <si>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</si>
  <si>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</si>
  <si>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</si>
  <si>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</si>
  <si>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</si>
  <si>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</si>
  <si>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</si>
  <si>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</si>
  <si>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</si>
  <si>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</si>
  <si>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</si>
  <si>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</si>
  <si>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</si>
  <si>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</si>
  <si>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</si>
  <si>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</si>
  <si>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</si>
  <si>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</si>
  <si>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</si>
  <si>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</si>
  <si>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</si>
  <si>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</si>
  <si>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</si>
  <si>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</si>
  <si>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</si>
  <si>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</si>
  <si>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</si>
  <si>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</si>
  <si>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</si>
  <si>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</si>
  <si>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</si>
  <si>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</si>
  <si>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</si>
  <si>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</si>
  <si>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</si>
  <si>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</si>
  <si>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</si>
  <si>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</si>
  <si>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</si>
  <si>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</si>
  <si>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</si>
  <si>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</si>
  <si>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</si>
  <si>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</si>
  <si>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</si>
  <si>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</si>
  <si>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</si>
  <si>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</si>
  <si>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</si>
  <si>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</si>
  <si>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</si>
  <si>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</si>
  <si>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</si>
  <si>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</si>
  <si>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</si>
  <si>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</si>
  <si>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</si>
  <si>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</si>
  <si>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</si>
  <si>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</si>
  <si>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</si>
  <si>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</si>
  <si>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</si>
  <si>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</si>
  <si>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</si>
  <si>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</si>
  <si>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</si>
  <si>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</si>
  <si>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</si>
  <si>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</si>
  <si>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</si>
  <si>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</si>
  <si>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</si>
  <si>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</si>
  <si>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</si>
  <si>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</si>
  <si>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</si>
  <si>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</si>
  <si>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</si>
  <si>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</si>
  <si>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</si>
  <si>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</si>
  <si>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</si>
  <si>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</si>
  <si>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</si>
  <si>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</si>
  <si>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</si>
  <si>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</si>
  <si>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</si>
  <si>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</si>
  <si>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</si>
  <si>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</si>
  <si>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</si>
  <si>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</si>
  <si>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</si>
  <si>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</si>
  <si>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</si>
  <si>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</si>
  <si>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</si>
  <si>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</si>
  <si>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</si>
  <si>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</si>
  <si>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</si>
  <si>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</si>
  <si>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</si>
  <si>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</si>
  <si>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</si>
  <si>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</si>
  <si>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</si>
  <si>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</si>
  <si>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</si>
  <si>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</si>
  <si>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</si>
  <si>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</si>
  <si>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</si>
  <si>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</si>
  <si>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</si>
  <si>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</si>
  <si>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</si>
  <si>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</si>
  <si>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</si>
  <si>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</si>
  <si>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</si>
  <si>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</si>
  <si>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</si>
  <si>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</si>
  <si>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</si>
  <si>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</si>
  <si>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</si>
  <si>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</si>
  <si>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</si>
  <si>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</si>
  <si>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</si>
  <si>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</si>
  <si>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</si>
  <si>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</si>
  <si>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</si>
  <si>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</si>
  <si>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</si>
  <si>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</si>
  <si>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</si>
  <si>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</si>
  <si>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</si>
  <si>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</si>
  <si>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</si>
  <si>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</si>
  <si>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</si>
  <si>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</si>
  <si>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</si>
  <si>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</si>
  <si>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</si>
  <si>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</si>
  <si>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</si>
  <si>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</si>
  <si>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</si>
  <si>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</si>
  <si>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</si>
  <si>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</si>
  <si>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</si>
  <si>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</si>
  <si>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</si>
  <si>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</si>
  <si>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</si>
  <si>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</si>
  <si>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</si>
  <si>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</si>
  <si>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</si>
  <si>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</si>
  <si>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</si>
  <si>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</si>
  <si>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</si>
  <si>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</si>
  <si>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</si>
  <si>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</si>
  <si>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</si>
  <si>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</si>
  <si>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</si>
  <si>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</si>
  <si>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</si>
  <si>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</si>
  <si>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</si>
  <si>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</si>
  <si>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</si>
  <si>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</si>
  <si>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</si>
  <si>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</si>
  <si>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</si>
  <si>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</si>
  <si>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</si>
  <si>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</si>
  <si>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</si>
  <si>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</si>
  <si>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</si>
  <si>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</si>
  <si>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</si>
  <si>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</si>
  <si>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</si>
  <si>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</si>
  <si>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</si>
  <si>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</si>
  <si>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</si>
  <si>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</si>
  <si>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</si>
  <si>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</si>
  <si>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</si>
  <si>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</si>
  <si>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</si>
  <si>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</si>
  <si>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</si>
  <si>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</si>
  <si>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</si>
  <si>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</si>
  <si>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</si>
  <si>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</si>
  <si>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</si>
  <si>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</si>
  <si>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</si>
  <si>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</si>
  <si>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</si>
  <si>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</si>
  <si>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</si>
  <si>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</si>
  <si>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</si>
  <si>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</si>
  <si>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</si>
  <si>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</si>
  <si>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</si>
  <si>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</si>
  <si>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</si>
  <si>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</si>
  <si>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</si>
  <si>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</si>
  <si>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</si>
  <si>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</si>
  <si>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</si>
  <si>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</si>
  <si>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</si>
  <si>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</si>
  <si>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</si>
  <si>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</si>
  <si>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</si>
  <si>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</si>
  <si>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</si>
  <si>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</si>
  <si>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</si>
  <si>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</si>
  <si>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</si>
  <si>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</si>
  <si>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</si>
  <si>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</si>
  <si>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</si>
  <si>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</si>
  <si>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</si>
  <si>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</si>
  <si>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</si>
  <si>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</si>
  <si>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</si>
  <si>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</si>
  <si>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</si>
  <si>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</si>
  <si>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</si>
  <si>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</si>
  <si>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</si>
  <si>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</si>
  <si>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</si>
  <si>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</si>
  <si>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</si>
  <si>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</si>
  <si>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</si>
  <si>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</si>
  <si>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</si>
  <si>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</si>
  <si>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</si>
  <si>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</si>
  <si>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</si>
  <si>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</si>
  <si>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</si>
  <si>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</si>
  <si>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</si>
  <si>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</si>
  <si>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</si>
  <si>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</si>
  <si>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</si>
  <si>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</si>
  <si>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</si>
  <si>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</si>
  <si>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</si>
  <si>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</si>
  <si>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</si>
  <si>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</si>
  <si>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</si>
  <si>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</si>
  <si>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</si>
  <si>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</si>
  <si>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</si>
  <si>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</si>
  <si>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</si>
  <si>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</si>
  <si>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</si>
  <si>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</si>
  <si>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</si>
  <si>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</si>
  <si>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</si>
  <si>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</si>
  <si>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</si>
  <si>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</si>
  <si>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</si>
  <si>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</si>
  <si>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</si>
  <si>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</si>
  <si>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</si>
  <si>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</si>
  <si>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</si>
  <si>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</si>
  <si>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</si>
  <si>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</si>
  <si>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</si>
  <si>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</si>
  <si>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</si>
  <si>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</si>
  <si>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</si>
  <si>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</si>
  <si>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</si>
  <si>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</si>
  <si>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</si>
  <si>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</si>
  <si>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</si>
  <si>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</si>
  <si>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</si>
  <si>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</si>
  <si>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</si>
  <si>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</si>
  <si>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</si>
  <si>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</si>
  <si>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</si>
  <si>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</si>
  <si>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</si>
  <si>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</si>
  <si>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</si>
  <si>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</si>
  <si>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</si>
  <si>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</si>
  <si>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</si>
  <si>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</si>
  <si>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</si>
  <si>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</si>
  <si>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</si>
  <si>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</si>
  <si>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</si>
  <si>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</si>
  <si>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</si>
  <si>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</si>
  <si>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</si>
  <si>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</si>
  <si>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</si>
  <si>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</si>
  <si>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</si>
  <si>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</si>
  <si>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</si>
  <si>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</si>
  <si>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</si>
  <si>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</si>
  <si>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</si>
  <si>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</si>
  <si>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</si>
  <si>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</si>
  <si>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</si>
  <si>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</si>
  <si>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</si>
  <si>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</si>
  <si>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</si>
  <si>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</si>
  <si>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</si>
  <si>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</si>
  <si>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</si>
  <si>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</si>
  <si>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</si>
  <si>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</si>
  <si>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</si>
  <si>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</si>
  <si>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</si>
  <si>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</si>
  <si>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</si>
  <si>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</si>
  <si>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</si>
  <si>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</si>
  <si>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</si>
  <si>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</si>
  <si>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</si>
  <si>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</si>
  <si>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</si>
  <si>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</si>
  <si>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</si>
  <si>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</si>
  <si>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</si>
  <si>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</si>
  <si>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</si>
  <si>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</si>
  <si>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</si>
  <si>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</si>
  <si>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</si>
  <si>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</si>
  <si>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</si>
  <si>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</si>
  <si>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</si>
  <si>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</si>
  <si>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</si>
  <si>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</si>
  <si>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</si>
  <si>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</si>
  <si>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</si>
  <si>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</si>
  <si>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</si>
  <si>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</si>
  <si>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</si>
  <si>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</si>
  <si>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</si>
  <si>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</si>
  <si>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</si>
  <si>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</si>
  <si>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</si>
  <si>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</si>
  <si>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</si>
  <si>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</si>
  <si>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</si>
  <si>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</si>
  <si>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</si>
  <si>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</si>
  <si>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</si>
  <si>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</si>
  <si>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</si>
  <si>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</si>
  <si>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</si>
  <si>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</si>
  <si>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</si>
  <si>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</si>
  <si>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</si>
  <si>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</si>
  <si>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</si>
  <si>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</si>
  <si>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</si>
  <si>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</si>
  <si>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</si>
  <si>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</si>
  <si>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</si>
  <si>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</si>
  <si>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</si>
  <si>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</si>
  <si>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</si>
  <si>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</si>
  <si>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</si>
  <si>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</si>
  <si>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</si>
  <si>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</si>
  <si>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</si>
  <si>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</si>
  <si>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</si>
  <si>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</si>
  <si>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</si>
  <si>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</si>
  <si>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</si>
  <si>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</si>
  <si>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</si>
  <si>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</si>
  <si>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</si>
  <si>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</si>
  <si>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</si>
  <si>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</si>
  <si>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</si>
  <si>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</si>
  <si>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</si>
  <si>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</si>
  <si>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</si>
  <si>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</si>
  <si>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</si>
  <si>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</si>
  <si>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</si>
  <si>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</si>
  <si>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</si>
  <si>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</si>
  <si>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</si>
  <si>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</si>
  <si>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</si>
  <si>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</si>
  <si>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</si>
  <si>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</si>
  <si>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</si>
  <si>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</si>
  <si>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</si>
  <si>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</si>
  <si>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</si>
  <si>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</si>
  <si>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</si>
  <si>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</si>
  <si>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</si>
  <si>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</si>
  <si>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</si>
  <si>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</si>
  <si>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</si>
  <si>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</si>
  <si>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</si>
  <si>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</si>
  <si>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</si>
  <si>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</si>
  <si>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</si>
  <si>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</si>
  <si>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</si>
  <si>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</si>
  <si>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</si>
  <si>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</si>
  <si>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</si>
  <si>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</si>
  <si>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</si>
  <si>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</si>
  <si>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</si>
  <si>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</si>
  <si>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</si>
  <si>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</si>
  <si>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</si>
  <si>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</si>
  <si>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</si>
  <si>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</si>
  <si>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</si>
  <si>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</si>
  <si>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</si>
  <si>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</si>
  <si>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</si>
  <si>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</si>
  <si>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</si>
  <si>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</si>
  <si>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</si>
  <si>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</si>
  <si>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</si>
  <si>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</si>
  <si>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</si>
  <si>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</si>
  <si>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</si>
  <si>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</si>
  <si>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</si>
  <si>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</si>
  <si>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</si>
  <si>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</si>
  <si>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</si>
  <si>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</si>
  <si>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</si>
  <si>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</si>
  <si>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</si>
  <si>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</si>
  <si>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</si>
  <si>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</si>
  <si>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</si>
  <si>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</si>
  <si>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</si>
  <si>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</si>
  <si>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</si>
  <si>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</si>
  <si>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</si>
  <si>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</si>
  <si>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</si>
  <si>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</si>
  <si>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</si>
  <si>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</si>
  <si>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</si>
  <si>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</si>
  <si>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</si>
  <si>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</si>
  <si>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</si>
  <si>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</si>
  <si>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</si>
  <si>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</si>
  <si>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</si>
  <si>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</si>
  <si>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</si>
  <si>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</si>
  <si>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</si>
  <si>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</si>
  <si>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</si>
  <si>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</si>
  <si>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</si>
  <si>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</si>
  <si>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</si>
  <si>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</si>
  <si>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</si>
  <si>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</si>
  <si>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</si>
  <si>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</si>
  <si>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</si>
  <si>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</si>
  <si>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</si>
  <si>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</si>
  <si>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</si>
  <si>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</si>
  <si>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</si>
  <si>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</si>
  <si>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</si>
  <si>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</si>
  <si>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</si>
  <si>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</si>
  <si>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</si>
  <si>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</si>
  <si>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</si>
  <si>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</si>
  <si>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</si>
  <si>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</si>
  <si>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</si>
  <si>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</si>
  <si>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</si>
  <si>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</si>
  <si>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</si>
  <si>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</si>
  <si>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</si>
  <si>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</si>
  <si>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</si>
  <si>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</si>
  <si>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</si>
  <si>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</si>
  <si>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</si>
  <si>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</si>
  <si>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</si>
  <si>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</si>
  <si>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</si>
  <si>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</si>
  <si>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</si>
  <si>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</si>
  <si>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</si>
  <si>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</si>
  <si>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</si>
  <si>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</si>
  <si>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</si>
  <si>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</si>
  <si>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</si>
  <si>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</si>
  <si>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</si>
  <si>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</si>
  <si>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</si>
  <si>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</si>
  <si>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</si>
  <si>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</si>
  <si>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</si>
  <si>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</si>
  <si>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</si>
  <si>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</si>
  <si>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</si>
  <si>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</si>
  <si>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</si>
  <si>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</si>
  <si>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</si>
  <si>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</si>
  <si>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</si>
  <si>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</si>
  <si>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</si>
  <si>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</si>
  <si>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</si>
  <si>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</si>
  <si>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</si>
  <si>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</si>
  <si>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</si>
  <si>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</si>
  <si>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</si>
  <si>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</si>
  <si>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</si>
  <si>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</si>
  <si>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</si>
  <si>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</si>
  <si>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</si>
  <si>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</si>
  <si>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</si>
  <si>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</si>
  <si>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</si>
  <si>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</si>
  <si>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</si>
  <si>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</si>
  <si>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</si>
  <si>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</si>
  <si>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</si>
  <si>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</si>
  <si>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</si>
  <si>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</si>
  <si>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</si>
  <si>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</si>
  <si>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</si>
  <si>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</si>
  <si>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</si>
  <si>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</si>
  <si>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</si>
  <si>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</si>
  <si>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</si>
  <si>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</si>
  <si>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</si>
  <si>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</si>
  <si>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</si>
  <si>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</si>
  <si>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</si>
  <si>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</si>
  <si>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</si>
  <si>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</si>
  <si>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</si>
  <si>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</si>
  <si>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</si>
  <si>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</si>
  <si>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</si>
  <si>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</si>
  <si>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</si>
  <si>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</si>
  <si>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</si>
  <si>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</si>
  <si>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</si>
  <si>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</si>
  <si>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</si>
  <si>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</si>
  <si>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</si>
  <si>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</si>
  <si>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</si>
  <si>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</si>
  <si>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</si>
  <si>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</si>
  <si>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</si>
  <si>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</si>
  <si>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</si>
  <si>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</si>
  <si>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</si>
  <si>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</si>
  <si>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</si>
  <si>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</si>
  <si>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</si>
  <si>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</si>
  <si>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</si>
  <si>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</si>
  <si>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</si>
  <si>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</si>
  <si>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</si>
  <si>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</si>
  <si>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</si>
  <si>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</si>
  <si>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</si>
  <si>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</si>
  <si>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</si>
  <si>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</si>
  <si>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</si>
  <si>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</si>
  <si>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</si>
  <si>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</si>
  <si>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</si>
  <si>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</si>
  <si>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</si>
  <si>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</si>
  <si>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</si>
  <si>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</si>
  <si>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</si>
  <si>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</si>
  <si>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</si>
  <si>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</si>
  <si>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</si>
  <si>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</si>
  <si>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</si>
  <si>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</si>
  <si>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</si>
  <si>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</si>
  <si>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</si>
  <si>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</si>
  <si>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</si>
  <si>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</si>
  <si>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</si>
  <si>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</si>
  <si>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</si>
  <si>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</si>
  <si>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</si>
  <si>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</si>
  <si>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</si>
  <si>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</si>
  <si>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</si>
  <si>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</si>
  <si>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</si>
  <si>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</si>
  <si>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</si>
  <si>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</si>
  <si>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</si>
  <si>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</si>
  <si>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</si>
  <si>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</si>
  <si>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</si>
  <si>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</si>
  <si>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</si>
  <si>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</si>
  <si>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</si>
  <si>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</si>
  <si>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</si>
  <si>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</si>
  <si>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</si>
  <si>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</si>
  <si>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</si>
  <si>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</si>
  <si>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</si>
  <si>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</si>
  <si>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</si>
  <si>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</si>
  <si>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</si>
  <si>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</si>
  <si>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</si>
  <si>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</si>
  <si>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</si>
  <si>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</si>
  <si>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</si>
  <si>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</si>
  <si>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</si>
  <si>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</si>
  <si>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</si>
  <si>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</si>
  <si>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</si>
  <si>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</si>
  <si>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</si>
  <si>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</si>
  <si>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</si>
  <si>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</si>
  <si>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</si>
  <si>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</si>
  <si>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</si>
  <si>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</si>
  <si>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</si>
  <si>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</si>
  <si>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</si>
  <si>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</si>
  <si>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</si>
  <si>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</si>
  <si>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</si>
  <si>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</si>
  <si>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</si>
  <si>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</si>
  <si>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</si>
  <si>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</si>
  <si>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</si>
  <si>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</si>
  <si>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</si>
  <si>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</si>
  <si>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</si>
  <si>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</si>
  <si>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</si>
  <si>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</si>
  <si>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</si>
  <si>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</si>
  <si>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</si>
  <si>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</si>
  <si>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</si>
  <si>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</si>
  <si>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</si>
  <si>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</si>
  <si>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</si>
  <si>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</si>
  <si>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</si>
  <si>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</si>
  <si>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</si>
  <si>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</si>
  <si>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</si>
  <si>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</si>
  <si>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</si>
  <si>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</si>
  <si>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</si>
  <si>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</si>
  <si>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</si>
  <si>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</si>
  <si>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</si>
  <si>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</si>
  <si>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</si>
  <si>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</si>
  <si>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</si>
  <si>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</si>
  <si>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</si>
  <si>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</si>
  <si>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</si>
  <si>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</si>
  <si>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</si>
  <si>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</si>
  <si>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</si>
  <si>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</si>
  <si>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</si>
  <si>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</si>
  <si>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</si>
  <si>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</si>
  <si>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</si>
  <si>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</si>
  <si>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</si>
  <si>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</si>
  <si>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</si>
  <si>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</si>
  <si>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</si>
  <si>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</si>
  <si>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</si>
  <si>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</si>
  <si>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</si>
  <si>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</si>
  <si>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</si>
  <si>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</si>
  <si>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</si>
  <si>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</si>
  <si>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</si>
  <si>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</si>
  <si>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</si>
  <si>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</si>
  <si>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</si>
  <si>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</si>
  <si>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</si>
  <si>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</si>
  <si>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</si>
  <si>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</si>
  <si>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</si>
  <si>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</si>
  <si>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</si>
  <si>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</si>
  <si>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</si>
  <si>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</si>
  <si>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</si>
  <si>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</si>
  <si>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</si>
  <si>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</si>
  <si>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</si>
  <si>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</si>
  <si>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</si>
  <si>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</si>
  <si>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</si>
  <si>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</si>
  <si>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</si>
  <si>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</si>
  <si>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</si>
  <si>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</si>
  <si>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</si>
  <si>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</si>
  <si>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</si>
  <si>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</si>
  <si>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</si>
  <si>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</si>
  <si>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</si>
  <si>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</si>
  <si>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</si>
  <si>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</si>
  <si>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</si>
  <si>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</si>
  <si>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</si>
  <si>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</si>
  <si>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</si>
  <si>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</si>
  <si>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</si>
  <si>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</si>
  <si>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</si>
  <si>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</si>
  <si>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</si>
  <si>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</si>
  <si>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</si>
  <si>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</si>
  <si>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</si>
  <si>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</si>
  <si>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</si>
  <si>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</si>
  <si>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</si>
  <si>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</si>
  <si>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</si>
  <si>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</si>
  <si>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</si>
  <si>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</si>
  <si>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</si>
  <si>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</si>
  <si>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</si>
  <si>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</si>
  <si>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</si>
  <si>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</si>
  <si>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</si>
  <si>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</si>
  <si>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</si>
  <si>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</si>
  <si>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</si>
  <si>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</si>
  <si>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</si>
  <si>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</si>
  <si>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</si>
  <si>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</si>
  <si>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</si>
  <si>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</si>
  <si>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</si>
  <si>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</si>
  <si>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</si>
  <si>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</si>
  <si>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</si>
  <si>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</si>
  <si>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</si>
  <si>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</si>
  <si>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</si>
  <si>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</si>
  <si>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</si>
  <si>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</si>
  <si>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</si>
  <si>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</si>
  <si>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</si>
  <si>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</si>
  <si>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</si>
  <si>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</si>
  <si>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</si>
  <si>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</si>
  <si>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</si>
  <si>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</si>
  <si>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</si>
  <si>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</si>
  <si>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</si>
  <si>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</si>
  <si>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</si>
  <si>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</si>
  <si>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</si>
  <si>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</si>
  <si>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</si>
  <si>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</si>
  <si>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</si>
  <si>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</si>
  <si>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</si>
  <si>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</si>
  <si>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</si>
  <si>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</si>
  <si>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</si>
  <si>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</si>
  <si>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</si>
  <si>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</si>
  <si>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</si>
  <si>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</si>
  <si>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</si>
  <si>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</si>
  <si>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</si>
  <si>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</si>
  <si>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</si>
  <si>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</si>
  <si>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</si>
  <si>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</si>
  <si>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</si>
  <si>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</si>
  <si>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</si>
  <si>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</si>
  <si>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</si>
  <si>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</si>
  <si>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</si>
  <si>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</si>
  <si>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</si>
  <si>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</si>
  <si>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</si>
  <si>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</si>
  <si>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</si>
  <si>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</si>
  <si>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</si>
  <si>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</si>
  <si>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</si>
  <si>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</si>
  <si>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</si>
  <si>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</si>
  <si>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</si>
  <si>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</si>
  <si>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</si>
  <si>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</si>
  <si>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</si>
  <si>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</si>
  <si>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</si>
  <si>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</si>
  <si>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</si>
  <si>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</si>
  <si>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</si>
  <si>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</si>
  <si>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</si>
  <si>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</si>
  <si>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</si>
  <si>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</si>
  <si>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</si>
  <si>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</si>
  <si>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</si>
  <si>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</si>
  <si>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</si>
  <si>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</si>
  <si>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</si>
  <si>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</si>
  <si>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</si>
  <si>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</si>
  <si>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</si>
  <si>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</si>
  <si>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</si>
  <si>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</si>
  <si>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</si>
  <si>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</si>
  <si>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</si>
  <si>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</si>
  <si>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</si>
  <si>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</si>
  <si>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</si>
  <si>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</si>
  <si>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</si>
  <si>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</si>
  <si>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</si>
  <si>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</si>
  <si>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</si>
  <si>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</si>
  <si>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</si>
  <si>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</si>
  <si>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</si>
  <si>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</si>
  <si>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</si>
  <si>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</si>
  <si>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</si>
  <si>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</si>
  <si>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</si>
  <si>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</si>
  <si>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</si>
  <si>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</si>
  <si>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</si>
  <si>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</si>
  <si>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</si>
  <si>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</si>
  <si>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</si>
  <si>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</si>
  <si>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</si>
  <si>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</si>
  <si>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</si>
  <si>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</si>
  <si>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</si>
  <si>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</si>
  <si>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</si>
  <si>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</si>
  <si>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</si>
  <si>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</si>
  <si>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</si>
  <si>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</si>
  <si>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</si>
  <si>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</si>
  <si>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</si>
  <si>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</si>
  <si>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</si>
  <si>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</si>
  <si>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</si>
  <si>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</si>
  <si>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</si>
  <si>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</si>
  <si>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</si>
  <si>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</si>
  <si>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</si>
  <si>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</si>
  <si>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</si>
  <si>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</si>
  <si>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</si>
  <si>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</si>
  <si>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</si>
  <si>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</si>
  <si>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</si>
  <si>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</si>
  <si>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</si>
  <si>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</si>
  <si>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</si>
  <si>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</si>
  <si>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</si>
  <si>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</si>
  <si>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</si>
  <si>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</si>
  <si>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</si>
  <si>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</si>
  <si>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</si>
  <si>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</si>
  <si>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</si>
  <si>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</si>
  <si>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</si>
  <si>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</si>
  <si>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</si>
  <si>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</si>
  <si>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</si>
  <si>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</si>
  <si>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</si>
  <si>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</si>
  <si>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</si>
  <si>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</si>
  <si>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</si>
  <si>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</si>
  <si>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</si>
  <si>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</si>
  <si>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</si>
  <si>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</si>
  <si>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</si>
  <si>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</si>
  <si>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</si>
  <si>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</si>
  <si>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</si>
  <si>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</si>
  <si>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</si>
  <si>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</si>
  <si>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</si>
  <si>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</si>
  <si>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</si>
  <si>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</si>
  <si>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</si>
  <si>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</si>
  <si>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</si>
  <si>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</si>
  <si>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</si>
  <si>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</si>
  <si>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</si>
  <si>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</si>
  <si>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</si>
  <si>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</si>
  <si>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</si>
  <si>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</si>
  <si>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</si>
  <si>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</si>
  <si>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</si>
  <si>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</si>
  <si>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</si>
  <si>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</si>
  <si>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</si>
  <si>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</si>
  <si>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</si>
  <si>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</si>
  <si>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</si>
  <si>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</si>
  <si>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</si>
  <si>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</si>
  <si>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</si>
  <si>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</si>
  <si>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</si>
  <si>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</si>
  <si>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</si>
  <si>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</si>
  <si>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</si>
  <si>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</si>
  <si>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</si>
  <si>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</si>
  <si>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</si>
  <si>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</si>
  <si>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</si>
  <si>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</si>
  <si>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</si>
  <si>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</si>
  <si>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</si>
  <si>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</si>
  <si>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</si>
  <si>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</si>
  <si>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</si>
  <si>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</si>
  <si>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</si>
  <si>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</si>
  <si>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</si>
  <si>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</si>
  <si>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</si>
  <si>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</si>
  <si>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</si>
  <si>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</si>
  <si>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</si>
  <si>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</si>
  <si>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</si>
  <si>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</si>
  <si>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</si>
  <si>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</si>
  <si>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</si>
  <si>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</si>
  <si>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</si>
  <si>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</si>
  <si>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</si>
  <si>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</si>
  <si>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</si>
  <si>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</si>
  <si>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</si>
  <si>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</si>
  <si>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</si>
  <si>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</si>
  <si>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</si>
  <si>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</si>
  <si>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</si>
  <si>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</si>
  <si>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</si>
  <si>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</si>
  <si>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</si>
  <si>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</si>
  <si>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</si>
  <si>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</si>
  <si>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</si>
  <si>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</si>
  <si>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</si>
  <si>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</si>
  <si>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</si>
  <si>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</si>
  <si>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</si>
  <si>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</si>
  <si>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</si>
  <si>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</si>
  <si>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</si>
  <si>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</si>
  <si>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</si>
  <si>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</si>
  <si>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</si>
  <si>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</si>
  <si>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</si>
  <si>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</si>
  <si>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</si>
  <si>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</si>
  <si>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</si>
  <si>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</si>
  <si>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</si>
  <si>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</si>
  <si>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</si>
  <si>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</si>
  <si>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</si>
  <si>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</si>
  <si>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</si>
  <si>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</si>
  <si>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</si>
  <si>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</si>
  <si>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</si>
  <si>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</si>
  <si>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</si>
  <si>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</si>
  <si>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</si>
  <si>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</si>
  <si>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</si>
  <si>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</si>
  <si>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</si>
  <si>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</si>
  <si>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</si>
  <si>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</si>
  <si>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</si>
  <si>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</si>
  <si>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</si>
  <si>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</si>
  <si>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</si>
  <si>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</si>
  <si>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</si>
  <si>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</si>
  <si>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</si>
  <si>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</si>
  <si>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</si>
  <si>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</si>
  <si>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</si>
  <si>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</si>
  <si>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</si>
  <si>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</si>
  <si>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</si>
  <si>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</si>
  <si>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</si>
  <si>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</si>
  <si>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</si>
  <si>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</si>
  <si>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</si>
  <si>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</si>
  <si>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</si>
  <si>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</si>
  <si>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</si>
  <si>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</si>
  <si>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</si>
  <si>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</si>
  <si>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</si>
  <si>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</si>
  <si>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</si>
  <si>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</si>
  <si>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</si>
  <si>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</si>
  <si>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</si>
  <si>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</si>
  <si>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</si>
  <si>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</si>
  <si>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</si>
  <si>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</si>
  <si>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</si>
  <si>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</si>
  <si>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</si>
  <si>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</si>
  <si>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</si>
  <si>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</si>
  <si>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</si>
  <si>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</si>
  <si>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</si>
  <si>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</si>
  <si>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</si>
  <si>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</si>
  <si>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</si>
  <si>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</si>
  <si>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</si>
  <si>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</si>
  <si>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</si>
  <si>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</si>
  <si>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</si>
  <si>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</si>
  <si>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</si>
  <si>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</si>
  <si>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</si>
  <si>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</si>
  <si>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</si>
  <si>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</si>
  <si>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</si>
  <si>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</si>
  <si>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</si>
  <si>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</si>
  <si>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</si>
  <si>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</si>
  <si>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</si>
  <si>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</si>
  <si>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</si>
  <si>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</si>
  <si>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</si>
  <si>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</si>
  <si>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</si>
  <si>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</si>
  <si>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</si>
  <si>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</si>
  <si>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</si>
  <si>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</si>
  <si>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</si>
  <si>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</si>
  <si>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</si>
  <si>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</si>
  <si>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</si>
  <si>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</si>
  <si>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</si>
  <si>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</si>
  <si>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</si>
  <si>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</si>
  <si>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</si>
  <si>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</si>
  <si>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</si>
  <si>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</si>
  <si>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</si>
  <si>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</si>
  <si>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</si>
  <si>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</si>
  <si>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</si>
  <si>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</si>
  <si>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</si>
  <si>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</si>
  <si>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</si>
  <si>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</si>
  <si>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</si>
  <si>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</si>
  <si>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</si>
  <si>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</si>
  <si>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</si>
  <si>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</si>
  <si>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</si>
  <si>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</si>
  <si>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</si>
  <si>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</si>
  <si>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</si>
  <si>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</si>
  <si>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</si>
  <si>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</si>
  <si>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</si>
  <si>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</si>
  <si>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</si>
  <si>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</si>
  <si>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</si>
  <si>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</si>
  <si>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</si>
  <si>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</si>
  <si>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</si>
  <si>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</si>
  <si>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</si>
  <si>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</si>
  <si>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</si>
  <si>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</si>
  <si>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</si>
  <si>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</si>
  <si>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</si>
  <si>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</si>
  <si>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</si>
  <si>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</si>
  <si>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</si>
  <si>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</si>
  <si>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</si>
  <si>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</si>
  <si>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</si>
  <si>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</si>
  <si>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</si>
  <si>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</si>
  <si>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</si>
  <si>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</si>
  <si>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</si>
  <si>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</si>
  <si>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</si>
  <si>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</si>
  <si>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</si>
  <si>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</si>
  <si>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</si>
  <si>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</si>
  <si>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</si>
  <si>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</si>
  <si>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</si>
  <si>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</si>
  <si>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</si>
  <si>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</si>
  <si>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</si>
  <si>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</si>
  <si>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</si>
  <si>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</si>
  <si>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</si>
  <si>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</si>
  <si>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</si>
  <si>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</si>
  <si>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</si>
  <si>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</si>
  <si>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</si>
  <si>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</si>
  <si>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</si>
  <si>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</si>
  <si>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</si>
  <si>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</si>
  <si>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</si>
  <si>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</si>
  <si>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</si>
  <si>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</si>
  <si>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</si>
  <si>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</si>
  <si>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</si>
  <si>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</si>
  <si>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</si>
  <si>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</si>
  <si>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</si>
  <si>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</si>
  <si>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</si>
  <si>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</si>
  <si>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</si>
  <si>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</si>
  <si>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</si>
  <si>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</si>
  <si>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</si>
  <si>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</si>
  <si>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</si>
  <si>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</si>
  <si>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</si>
  <si>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</si>
  <si>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</si>
  <si>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</si>
  <si>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</si>
  <si>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</si>
  <si>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</si>
  <si>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</si>
  <si>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</si>
  <si>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</si>
  <si>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</si>
  <si>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</si>
  <si>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</si>
  <si>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</si>
  <si>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</si>
  <si>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</si>
  <si>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</si>
  <si>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</si>
  <si>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</si>
  <si>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</si>
  <si>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</si>
  <si>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</si>
  <si>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</si>
  <si>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</si>
  <si>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</si>
  <si>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</si>
  <si>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</si>
  <si>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</si>
  <si>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</si>
  <si>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</si>
  <si>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</si>
  <si>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</si>
  <si>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</si>
  <si>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</si>
  <si>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</si>
  <si>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</si>
  <si>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</si>
  <si>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</si>
  <si>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</si>
  <si>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</si>
  <si>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</si>
  <si>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</si>
  <si>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</si>
  <si>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</si>
  <si>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</si>
  <si>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</si>
  <si>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</si>
  <si>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</si>
  <si>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</si>
  <si>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</si>
  <si>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</si>
  <si>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</si>
  <si>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</si>
  <si>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</si>
  <si>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</si>
  <si>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</si>
  <si>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</si>
  <si>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</si>
  <si>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</si>
  <si>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</si>
  <si>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</si>
  <si>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</si>
  <si>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</si>
  <si>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</si>
  <si>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</si>
  <si>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</si>
  <si>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</si>
  <si>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</si>
  <si>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</si>
  <si>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</si>
  <si>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</si>
  <si>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</si>
  <si>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</si>
  <si>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</si>
  <si>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</si>
  <si>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</si>
  <si>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</si>
  <si>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</si>
  <si>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</si>
  <si>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</si>
  <si>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</si>
  <si>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</si>
  <si>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</si>
  <si>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</si>
  <si>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</si>
  <si>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</si>
  <si>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</si>
  <si>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</si>
  <si>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</si>
  <si>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</si>
  <si>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</si>
  <si>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</si>
  <si>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</si>
  <si>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</si>
  <si>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</si>
  <si>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</si>
  <si>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</si>
  <si>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</si>
  <si>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</si>
  <si>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</si>
  <si>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</si>
  <si>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</si>
  <si>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</si>
  <si>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</si>
  <si>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</si>
  <si>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</si>
  <si>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</si>
  <si>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</si>
  <si>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</si>
  <si>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</si>
  <si>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</si>
  <si>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</si>
  <si>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</si>
  <si>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</si>
  <si>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</si>
  <si>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</si>
  <si>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</si>
  <si>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</si>
  <si>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</si>
  <si>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</si>
  <si>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</si>
  <si>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</si>
  <si>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</si>
  <si>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</si>
  <si>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</si>
  <si>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</si>
  <si>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</si>
  <si>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</si>
  <si>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</si>
  <si>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</si>
  <si>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</si>
  <si>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</si>
  <si>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</si>
  <si>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</si>
  <si>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</si>
  <si>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</si>
  <si>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</si>
  <si>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</si>
  <si>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</si>
  <si>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</si>
  <si>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</si>
  <si>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</si>
  <si>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</si>
  <si>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</si>
  <si>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</si>
  <si>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</si>
  <si>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</si>
  <si>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</si>
  <si>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</si>
  <si>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</si>
  <si>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</si>
  <si>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</si>
  <si>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</si>
  <si>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</si>
  <si>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</si>
  <si>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</si>
  <si>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</si>
  <si>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</si>
  <si>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</si>
  <si>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</si>
  <si>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</si>
  <si>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</si>
  <si>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</si>
  <si>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</si>
  <si>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</si>
  <si>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</si>
  <si>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</si>
  <si>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</si>
  <si>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</si>
  <si>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</si>
  <si>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</si>
  <si>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</si>
  <si>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</si>
  <si>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</si>
  <si>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</si>
  <si>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</si>
  <si>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</si>
  <si>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</si>
  <si>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</si>
  <si>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</si>
  <si>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</si>
  <si>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</si>
  <si>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</si>
  <si>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</si>
  <si>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</si>
  <si>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</si>
  <si>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</si>
  <si>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</si>
  <si>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</si>
  <si>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</si>
  <si>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</si>
  <si>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</si>
  <si>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</si>
  <si>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</si>
  <si>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</si>
  <si>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</si>
  <si>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</si>
  <si>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</si>
  <si>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</si>
  <si>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</si>
  <si>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</si>
  <si>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</si>
  <si>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</si>
  <si>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</si>
  <si>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</si>
  <si>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</si>
  <si>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</si>
  <si>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</si>
  <si>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</si>
  <si>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</si>
  <si>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</si>
  <si>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</si>
  <si>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</si>
  <si>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</si>
  <si>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</si>
  <si>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</si>
  <si>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</si>
  <si>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</si>
  <si>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</si>
  <si>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</si>
  <si>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</si>
  <si>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</si>
  <si>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</si>
  <si>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</si>
  <si>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</si>
  <si>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</si>
  <si>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</si>
  <si>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</si>
  <si>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</si>
  <si>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</si>
  <si>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</si>
  <si>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</si>
  <si>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</si>
  <si>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</si>
  <si>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</si>
  <si>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</si>
  <si>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</si>
  <si>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</si>
  <si>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</si>
  <si>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</si>
  <si>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</si>
  <si>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</si>
  <si>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</si>
  <si>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</si>
  <si>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</si>
  <si>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</si>
  <si>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</si>
  <si>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</si>
  <si>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</si>
  <si>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</si>
  <si>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</si>
  <si>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</si>
  <si>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</si>
  <si>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</si>
  <si>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</si>
  <si>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</si>
  <si>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</si>
  <si>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</si>
  <si>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</si>
  <si>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</si>
  <si>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</si>
  <si>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</si>
  <si>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</si>
  <si>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</si>
  <si>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</si>
  <si>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</si>
  <si>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</si>
  <si>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</si>
  <si>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</si>
  <si>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</si>
  <si>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</si>
  <si>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</si>
  <si>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</si>
  <si>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</si>
  <si>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</si>
  <si>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</si>
  <si>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</si>
  <si>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</si>
  <si>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</si>
  <si>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</si>
  <si>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</si>
  <si>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</si>
  <si>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</si>
  <si>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</si>
  <si>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</si>
  <si>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</si>
  <si>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</si>
  <si>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</si>
  <si>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</si>
  <si>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</si>
  <si>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</si>
  <si>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</si>
  <si>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</si>
  <si>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</si>
  <si>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</si>
  <si>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</si>
  <si>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</si>
  <si>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</si>
  <si>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</si>
  <si>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</si>
  <si>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</si>
  <si>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</si>
  <si>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</si>
  <si>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</si>
  <si>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</si>
  <si>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</si>
  <si>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</si>
  <si>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</si>
  <si>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</si>
  <si>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</si>
  <si>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</si>
  <si>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</si>
  <si>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</si>
  <si>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</si>
  <si>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</si>
  <si>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</si>
  <si>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</si>
  <si>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</si>
  <si>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</si>
  <si>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</si>
  <si>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</si>
  <si>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</si>
  <si>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</si>
  <si>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</si>
  <si>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</si>
  <si>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</si>
  <si>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</si>
  <si>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</si>
  <si>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</si>
  <si>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</si>
  <si>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</si>
  <si>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</si>
  <si>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</si>
  <si>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</si>
  <si>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</si>
  <si>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</si>
  <si>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</si>
  <si>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</si>
  <si>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</si>
  <si>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</si>
  <si>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</si>
  <si>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</si>
  <si>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</si>
  <si>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</si>
  <si>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</si>
  <si>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</si>
  <si>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</si>
  <si>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</si>
  <si>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</si>
  <si>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</si>
  <si>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</si>
  <si>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</si>
  <si>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</si>
  <si>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</si>
  <si>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</si>
  <si>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</si>
  <si>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</si>
  <si>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</si>
  <si>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</si>
  <si>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</si>
  <si>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</si>
  <si>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</si>
  <si>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</si>
  <si>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</si>
  <si>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</si>
  <si>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</si>
  <si>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</si>
  <si>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</si>
  <si>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</si>
  <si>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</si>
  <si>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</si>
  <si>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</si>
  <si>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</si>
  <si>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</si>
  <si>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</si>
  <si>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</si>
  <si>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</si>
  <si>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</si>
  <si>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</si>
  <si>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</si>
  <si>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</si>
  <si>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</si>
  <si>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</si>
  <si>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</si>
  <si>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</si>
  <si>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</si>
  <si>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</si>
  <si>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</si>
  <si>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</si>
  <si>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</si>
  <si>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</si>
  <si>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</si>
  <si>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</si>
  <si>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</si>
  <si>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</si>
  <si>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</si>
  <si>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</si>
  <si>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</si>
  <si>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</si>
  <si>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</si>
  <si>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</si>
  <si>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</si>
  <si>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</si>
  <si>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</si>
  <si>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</si>
  <si>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</si>
  <si>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</si>
  <si>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</si>
  <si>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</si>
  <si>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</si>
  <si>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</si>
  <si>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</si>
  <si>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</si>
  <si>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</si>
  <si>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</si>
  <si>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</si>
  <si>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</si>
  <si>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</si>
  <si>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</si>
  <si>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</si>
  <si>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</si>
  <si>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</si>
  <si>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</si>
  <si>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</si>
  <si>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</si>
  <si>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</si>
  <si>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</si>
  <si>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</si>
  <si>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</si>
  <si>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</si>
  <si>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</si>
  <si>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</si>
  <si>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</si>
  <si>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</si>
  <si>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</si>
  <si>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</si>
  <si>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</si>
  <si>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</si>
  <si>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</si>
  <si>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</si>
  <si>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</si>
  <si>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</si>
  <si>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</si>
  <si>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</si>
  <si>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</si>
  <si>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</si>
  <si>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</si>
  <si>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</si>
  <si>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</si>
  <si>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</si>
  <si>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</si>
  <si>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</si>
  <si>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</si>
  <si>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</si>
  <si>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</si>
  <si>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</si>
  <si>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</si>
  <si>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</si>
  <si>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</si>
  <si>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</si>
  <si>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</si>
  <si>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</si>
  <si>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</si>
  <si>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</si>
  <si>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</si>
  <si>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</si>
  <si>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</si>
  <si>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</si>
  <si>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</si>
  <si>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</si>
  <si>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</si>
  <si>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</si>
  <si>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</si>
  <si>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</si>
  <si>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</si>
  <si>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</si>
  <si>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</si>
  <si>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</si>
  <si>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</si>
  <si>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</si>
  <si>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</si>
  <si>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</si>
  <si>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</si>
  <si>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</si>
  <si>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</si>
  <si>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</si>
  <si>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</si>
  <si>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</si>
  <si>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</si>
  <si>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</si>
  <si>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</si>
  <si>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</si>
  <si>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</si>
  <si>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</si>
  <si>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</si>
  <si>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</si>
  <si>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</si>
  <si>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</si>
  <si>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</si>
  <si>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</si>
  <si>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</si>
  <si>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</si>
  <si>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</si>
  <si>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</si>
  <si>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</si>
  <si>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</si>
  <si>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</si>
  <si>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</si>
  <si>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</si>
  <si>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</si>
  <si>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</si>
  <si>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</si>
  <si>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</si>
  <si>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</si>
  <si>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</si>
  <si>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</si>
  <si>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</si>
  <si>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</si>
  <si>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</si>
  <si>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</si>
  <si>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</si>
  <si>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</si>
  <si>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</si>
  <si>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</si>
  <si>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</si>
  <si>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</si>
  <si>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</si>
  <si>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</si>
  <si>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</si>
  <si>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</si>
  <si>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</si>
  <si>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</si>
  <si>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</si>
  <si>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</si>
  <si>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</si>
  <si>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</si>
  <si>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</si>
  <si>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</si>
  <si>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</si>
  <si>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</si>
  <si>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</si>
  <si>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</si>
  <si>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</si>
  <si>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</si>
  <si>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</si>
  <si>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</si>
  <si>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</si>
  <si>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</si>
  <si>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</si>
  <si>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</si>
  <si>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</si>
  <si>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</si>
  <si>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</si>
  <si>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</si>
  <si>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</si>
  <si>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</si>
  <si>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</si>
  <si>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</si>
  <si>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</si>
  <si>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</si>
  <si>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</si>
  <si>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</si>
  <si>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</si>
  <si>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</si>
  <si>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</si>
  <si>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</si>
  <si>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</si>
  <si>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</si>
  <si>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</si>
  <si>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</si>
  <si>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</si>
  <si>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</si>
  <si>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</si>
  <si>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</si>
  <si>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</si>
  <si>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</si>
  <si>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</si>
  <si>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</si>
  <si>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</si>
  <si>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</si>
  <si>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</si>
  <si>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</si>
  <si>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</si>
  <si>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</si>
  <si>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</si>
  <si>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</si>
  <si>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</si>
  <si>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</si>
  <si>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</si>
  <si>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</si>
  <si>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</si>
  <si>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</si>
  <si>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</si>
  <si>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</si>
  <si>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</si>
  <si>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</si>
  <si>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</si>
  <si>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</si>
  <si>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</si>
  <si>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</si>
  <si>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</si>
  <si>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</si>
  <si>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</si>
  <si>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</si>
  <si>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</si>
  <si>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</si>
  <si>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</si>
  <si>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</si>
  <si>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</si>
  <si>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</si>
  <si>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</si>
  <si>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</si>
  <si>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</si>
  <si>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</si>
  <si>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</si>
  <si>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</si>
  <si>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</si>
  <si>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</si>
  <si>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</si>
  <si>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</si>
  <si>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</si>
  <si>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</si>
  <si>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</si>
  <si>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</si>
  <si>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</si>
  <si>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</si>
  <si>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</si>
  <si>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</si>
  <si>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</si>
  <si>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</si>
  <si>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</si>
  <si>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</si>
  <si>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</si>
  <si>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</si>
  <si>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</si>
  <si>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</si>
  <si>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</si>
  <si>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</si>
  <si>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</si>
  <si>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</si>
  <si>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</si>
  <si>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</si>
  <si>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</si>
  <si>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</si>
  <si>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</si>
  <si>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</si>
  <si>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</si>
  <si>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</si>
  <si>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</si>
  <si>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</si>
  <si>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</si>
  <si>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</si>
  <si>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</si>
  <si>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</si>
  <si>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</si>
  <si>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</si>
  <si>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</si>
  <si>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</si>
  <si>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</si>
  <si>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</si>
  <si>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</si>
  <si>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</si>
  <si>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</si>
  <si>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</si>
  <si>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</si>
  <si>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</si>
  <si>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</si>
  <si>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</si>
  <si>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</si>
  <si>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</si>
  <si>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</si>
  <si>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</si>
  <si>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</si>
  <si>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</si>
  <si>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</si>
  <si>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</si>
  <si>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</si>
  <si>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</si>
  <si>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</si>
  <si>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</si>
  <si>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</si>
  <si>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</si>
  <si>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</si>
  <si>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</si>
  <si>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</si>
  <si>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</si>
  <si>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</si>
  <si>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</si>
  <si>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</si>
  <si>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</si>
  <si>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</si>
  <si>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</si>
  <si>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</si>
  <si>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</si>
  <si>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</si>
  <si>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</si>
  <si>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</si>
  <si>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</si>
  <si>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</si>
  <si>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</si>
  <si>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</si>
  <si>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</si>
  <si>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</si>
  <si>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</si>
  <si>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</si>
  <si>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</si>
  <si>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</si>
  <si>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</si>
  <si>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</si>
  <si>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</si>
  <si>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</si>
  <si>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</si>
  <si>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</si>
  <si>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</si>
  <si>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</si>
  <si>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</si>
  <si>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</si>
  <si>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</si>
  <si>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</si>
  <si>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</si>
  <si>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</si>
  <si>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</si>
  <si>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</si>
  <si>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</si>
  <si>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</si>
  <si>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</si>
  <si>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</si>
  <si>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</si>
  <si>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</si>
  <si>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</si>
  <si>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</si>
  <si>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</si>
  <si>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</si>
  <si>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</si>
  <si>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</si>
  <si>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</si>
  <si>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</si>
  <si>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</si>
  <si>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</si>
  <si>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</si>
  <si>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</si>
  <si>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</si>
  <si>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</si>
  <si>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</si>
  <si>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</si>
  <si>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</si>
  <si>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</si>
  <si>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</si>
  <si>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</si>
  <si>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</si>
  <si>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</si>
  <si>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</si>
  <si>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</si>
  <si>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</si>
  <si>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</si>
  <si>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</si>
  <si>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</si>
  <si>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</si>
  <si>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</si>
  <si>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</si>
  <si>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</si>
  <si>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</si>
  <si>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</si>
  <si>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</si>
  <si>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</si>
  <si>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</si>
  <si>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</si>
  <si>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</si>
  <si>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</si>
  <si>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</si>
  <si>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</si>
  <si>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</si>
  <si>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</si>
  <si>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</si>
  <si>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</si>
  <si>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</si>
  <si>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</si>
  <si>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</si>
  <si>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</si>
  <si>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</si>
  <si>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</si>
  <si>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</si>
  <si>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</si>
  <si>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</si>
  <si>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</si>
  <si>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</si>
  <si>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</si>
  <si>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</si>
  <si>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</si>
  <si>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</si>
  <si>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</si>
  <si>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</si>
  <si>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</si>
  <si>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</si>
  <si>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</si>
  <si>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</si>
  <si>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</si>
  <si>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</si>
  <si>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</si>
  <si>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</si>
  <si>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</si>
  <si>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</si>
  <si>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</si>
  <si>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</si>
  <si>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</si>
  <si>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</si>
  <si>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</si>
  <si>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</si>
  <si>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</si>
  <si>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</si>
  <si>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</si>
  <si>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</si>
  <si>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</si>
  <si>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</si>
  <si>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</si>
  <si>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</si>
  <si>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</si>
  <si>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</si>
  <si>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</si>
  <si>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</si>
  <si>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</si>
  <si>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</si>
  <si>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</si>
  <si>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</si>
  <si>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</si>
  <si>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</si>
  <si>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</si>
  <si>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</si>
  <si>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</si>
  <si>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</si>
  <si>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</si>
  <si>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</si>
  <si>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</si>
  <si>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</si>
  <si>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</si>
  <si>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</si>
  <si>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</si>
  <si>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</si>
  <si>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</si>
  <si>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</si>
  <si>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</si>
  <si>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</si>
  <si>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</si>
  <si>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</si>
  <si>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</si>
  <si>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</si>
  <si>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</si>
  <si>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</si>
  <si>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</si>
  <si>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</si>
  <si>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</si>
  <si>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</si>
  <si>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</si>
  <si>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</si>
  <si>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</si>
  <si>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</si>
  <si>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</si>
  <si>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</si>
  <si>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</si>
  <si>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</si>
  <si>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</si>
  <si>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</si>
  <si>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</si>
  <si>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</si>
  <si>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</si>
  <si>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</si>
  <si>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</si>
  <si>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</si>
  <si>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</si>
  <si>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</si>
  <si>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</si>
  <si>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</si>
  <si>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</si>
  <si>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</si>
  <si>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</si>
  <si>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</si>
  <si>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</si>
  <si>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</si>
  <si>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</si>
  <si>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</si>
  <si>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</si>
  <si>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</si>
  <si>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</si>
  <si>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</si>
  <si>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</si>
  <si>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</si>
  <si>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</si>
  <si>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</si>
  <si>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</si>
  <si>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</si>
  <si>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</si>
  <si>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</si>
  <si>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</si>
  <si>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</si>
  <si>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</si>
  <si>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</si>
  <si>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</si>
  <si>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</si>
  <si>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</si>
  <si>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</si>
  <si>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</si>
  <si>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</si>
  <si>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</si>
  <si>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</si>
  <si>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</si>
  <si>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</si>
  <si>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</si>
  <si>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</si>
  <si>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</si>
  <si>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</si>
  <si>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</si>
  <si>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</si>
  <si>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</si>
  <si>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</si>
  <si>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</si>
  <si>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</si>
  <si>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</si>
  <si>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</si>
  <si>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</si>
  <si>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</si>
  <si>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</si>
  <si>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</si>
  <si>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</si>
  <si>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</si>
  <si>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</si>
  <si>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</si>
  <si>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</si>
  <si>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</si>
  <si>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</si>
  <si>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</si>
  <si>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</si>
  <si>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</si>
  <si>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</si>
  <si>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</si>
  <si>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</si>
  <si>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</si>
  <si>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</si>
  <si>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</si>
  <si>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</si>
  <si>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</si>
  <si>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</si>
  <si>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</si>
  <si>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</si>
  <si>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</si>
  <si>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</si>
  <si>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</si>
  <si>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</si>
  <si>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</si>
  <si>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</si>
  <si>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</si>
  <si>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</si>
  <si>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</si>
  <si>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</si>
  <si>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</si>
  <si>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</si>
  <si>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</si>
  <si>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</si>
  <si>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</si>
  <si>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</si>
  <si>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</si>
  <si>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</si>
  <si>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</si>
  <si>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</si>
  <si>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</si>
  <si>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</si>
  <si>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</si>
  <si>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</si>
  <si>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</si>
  <si>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</si>
  <si>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</si>
  <si>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</si>
  <si>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</si>
  <si>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</si>
  <si>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</si>
  <si>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</si>
  <si>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</si>
  <si>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</si>
  <si>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</si>
  <si>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</si>
  <si>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</si>
  <si>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</si>
  <si>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</si>
  <si>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</si>
  <si>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</si>
  <si>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</si>
  <si>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</si>
  <si>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</si>
  <si>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</si>
  <si>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</si>
  <si>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</si>
  <si>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</si>
  <si>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</si>
  <si>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</si>
  <si>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</si>
  <si>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</si>
  <si>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</si>
  <si>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</si>
  <si>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</si>
  <si>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</si>
  <si>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</si>
  <si>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</si>
  <si>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</si>
  <si>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</si>
  <si>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</si>
  <si>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</si>
  <si>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</si>
  <si>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</si>
  <si>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</si>
  <si>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</si>
  <si>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</si>
  <si>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</si>
  <si>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</si>
  <si>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</si>
  <si>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</si>
  <si>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</si>
  <si>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</si>
  <si>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</si>
  <si>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</si>
  <si>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</si>
  <si>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</si>
  <si>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</si>
  <si>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</si>
  <si>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</si>
  <si>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</si>
  <si>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</si>
  <si>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</si>
  <si>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</si>
  <si>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</si>
  <si>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</si>
  <si>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</si>
  <si>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</si>
  <si>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</si>
  <si>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</si>
  <si>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</si>
  <si>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</si>
  <si>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</si>
  <si>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</si>
  <si>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</si>
  <si>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</si>
  <si>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</si>
  <si>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</si>
  <si>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</si>
  <si>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</si>
  <si>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</si>
  <si>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</si>
  <si>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</si>
  <si>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</si>
  <si>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</si>
  <si>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</si>
  <si>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</si>
  <si>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</si>
  <si>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</si>
  <si>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</si>
  <si>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</si>
  <si>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</si>
  <si>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</si>
  <si>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</si>
  <si>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</si>
  <si>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</si>
  <si>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</si>
  <si>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</si>
  <si>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</si>
  <si>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</si>
  <si>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</si>
  <si>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</si>
  <si>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</si>
  <si>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</si>
  <si>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</si>
  <si>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</si>
  <si>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</si>
  <si>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</si>
  <si>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</si>
  <si>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</si>
  <si>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</si>
  <si>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</si>
  <si>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</si>
  <si>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</si>
  <si>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</si>
  <si>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</si>
  <si>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</si>
  <si>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</si>
  <si>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</si>
  <si>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</si>
  <si>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</si>
  <si>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</si>
  <si>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</si>
  <si>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</si>
  <si>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</si>
  <si>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</si>
  <si>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</si>
  <si>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</si>
  <si>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</si>
  <si>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</si>
  <si>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</si>
  <si>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</si>
  <si>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</si>
  <si>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</si>
  <si>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</si>
  <si>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</si>
  <si>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</si>
  <si>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</si>
  <si>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</si>
  <si>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</si>
  <si>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</si>
  <si>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</si>
  <si>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</si>
  <si>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</si>
  <si>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</si>
  <si>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</si>
  <si>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</si>
  <si>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</si>
  <si>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</si>
  <si>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</si>
  <si>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</si>
  <si>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</si>
  <si>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</si>
  <si>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</si>
  <si>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</si>
  <si>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</si>
  <si>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</si>
  <si>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</si>
  <si>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</si>
  <si>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</si>
  <si>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</si>
  <si>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</si>
  <si>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</si>
  <si>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</si>
  <si>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</si>
  <si>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</si>
  <si>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</si>
  <si>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</si>
  <si>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</si>
  <si>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</si>
  <si>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</si>
  <si>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</si>
  <si>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</si>
  <si>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</si>
  <si>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</si>
  <si>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</si>
  <si>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</si>
  <si>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</si>
  <si>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</si>
  <si>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</si>
  <si>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</si>
  <si>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</si>
  <si>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</si>
  <si>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</si>
  <si>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</si>
  <si>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</si>
  <si>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</si>
  <si>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</si>
  <si>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</si>
  <si>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</si>
  <si>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</si>
  <si>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</si>
  <si>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</si>
  <si>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</si>
  <si>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</si>
  <si>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</si>
  <si>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</si>
  <si>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</si>
  <si>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</si>
  <si>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</si>
  <si>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</si>
  <si>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</si>
  <si>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</si>
  <si>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</si>
  <si>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</si>
  <si>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</si>
  <si>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</si>
  <si>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</si>
  <si>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</si>
  <si>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</si>
  <si>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</si>
  <si>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</si>
  <si>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</si>
  <si>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</si>
  <si>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</si>
  <si>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</si>
  <si>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</si>
  <si>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</si>
  <si>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</si>
  <si>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</si>
  <si>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</si>
  <si>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</si>
  <si>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</si>
  <si>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</si>
  <si>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</si>
  <si>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</si>
  <si>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</si>
  <si>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</si>
  <si>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</si>
  <si>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</si>
  <si>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</si>
  <si>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</si>
  <si>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</si>
  <si>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</si>
  <si>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</si>
  <si>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</si>
  <si>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</si>
  <si>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</si>
  <si>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</si>
  <si>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</si>
  <si>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</si>
  <si>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</si>
  <si>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</si>
  <si>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</si>
  <si>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</si>
  <si>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</si>
  <si>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</si>
  <si>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</si>
  <si>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</si>
  <si>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</si>
  <si>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</si>
  <si>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</si>
  <si>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</si>
  <si>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</si>
  <si>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</si>
  <si>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</si>
  <si>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</si>
  <si>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</si>
  <si>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</si>
  <si>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</si>
  <si>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</si>
  <si>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</si>
  <si>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</si>
  <si>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</si>
  <si>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</si>
  <si>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</si>
  <si>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</si>
  <si>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</si>
  <si>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</si>
  <si>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</si>
  <si>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</si>
  <si>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</si>
  <si>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</si>
  <si>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</si>
  <si>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</si>
  <si>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</si>
  <si>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</si>
  <si>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</si>
  <si>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</si>
  <si>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</si>
  <si>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</si>
  <si>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</si>
  <si>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</si>
  <si>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</si>
  <si>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</si>
  <si>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</si>
  <si>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</si>
  <si>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</si>
  <si>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</si>
  <si>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</si>
  <si>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</si>
  <si>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</si>
  <si>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</si>
  <si>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</si>
  <si>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</si>
  <si>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</si>
  <si>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</si>
  <si>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</si>
  <si>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</si>
  <si>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</si>
  <si>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</si>
  <si>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</si>
  <si>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</si>
  <si>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</si>
  <si>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</si>
  <si>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</si>
  <si>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</si>
  <si>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</si>
  <si>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</si>
  <si>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</si>
  <si>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</si>
  <si>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</si>
  <si>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</si>
  <si>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</si>
  <si>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</si>
  <si>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</si>
  <si>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</si>
  <si>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</si>
  <si>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</si>
  <si>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</si>
  <si>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</si>
  <si>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</si>
  <si>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</si>
  <si>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</si>
  <si>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</si>
  <si>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</si>
  <si>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</si>
  <si>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</si>
  <si>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</si>
  <si>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</si>
  <si>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</si>
  <si>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</si>
  <si>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</si>
  <si>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</si>
  <si>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</si>
  <si>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</si>
  <si>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</si>
  <si>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</si>
  <si>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</si>
  <si>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</si>
  <si>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</si>
  <si>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</si>
  <si>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</si>
  <si>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</si>
  <si>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</si>
  <si>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</si>
  <si>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</si>
  <si>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</si>
  <si>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</si>
  <si>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</si>
  <si>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</si>
  <si>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</si>
  <si>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</si>
  <si>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</si>
  <si>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</si>
  <si>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</si>
  <si>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</si>
  <si>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</si>
  <si>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</si>
  <si>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</si>
  <si>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</si>
  <si>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</si>
  <si>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</si>
  <si>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</si>
  <si>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</si>
  <si>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</si>
  <si>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</si>
  <si>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</si>
  <si>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</si>
  <si>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</si>
  <si>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</si>
  <si>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</si>
  <si>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</si>
  <si>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</si>
  <si>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</si>
  <si>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</si>
  <si>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</si>
  <si>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</si>
  <si>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</si>
  <si>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</si>
  <si>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</si>
  <si>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</si>
  <si>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</si>
  <si>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</si>
  <si>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</si>
  <si>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</si>
  <si>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</si>
  <si>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</si>
  <si>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</si>
  <si>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</si>
  <si>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</si>
  <si>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</si>
  <si>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</si>
  <si>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</si>
  <si>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</si>
  <si>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</si>
  <si>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</si>
  <si>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</si>
  <si>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</si>
  <si>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</si>
  <si>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</si>
  <si>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</si>
  <si>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</si>
  <si>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</si>
  <si>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</si>
  <si>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</si>
  <si>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</si>
  <si>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</si>
  <si>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</si>
  <si>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</si>
  <si>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</si>
  <si>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</si>
  <si>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</si>
  <si>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</si>
  <si>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</si>
  <si>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</si>
  <si>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</si>
  <si>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</si>
  <si>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</si>
  <si>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</si>
  <si>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</si>
  <si>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</si>
  <si>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</si>
  <si>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</si>
  <si>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</si>
  <si>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</si>
  <si>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</si>
  <si>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</si>
  <si>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</si>
  <si>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</si>
  <si>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</si>
  <si>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</si>
  <si>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</si>
  <si>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</si>
  <si>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</si>
  <si>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</si>
  <si>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</si>
  <si>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</si>
  <si>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</si>
  <si>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</si>
  <si>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</si>
  <si>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</si>
  <si>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</si>
  <si>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</si>
  <si>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</si>
  <si>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</si>
  <si>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</si>
  <si>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</si>
  <si>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</si>
  <si>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</si>
  <si>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</si>
  <si>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</si>
  <si>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</si>
  <si>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</si>
  <si>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</si>
  <si>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</si>
  <si>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</si>
  <si>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</si>
  <si>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</si>
  <si>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</si>
  <si>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</si>
  <si>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</si>
  <si>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</si>
  <si>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</si>
  <si>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</si>
  <si>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</si>
  <si>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</si>
  <si>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</si>
  <si>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</si>
  <si>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</si>
  <si>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</si>
  <si>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</si>
  <si>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</si>
  <si>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</si>
  <si>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</si>
  <si>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</si>
  <si>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</si>
  <si>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</si>
  <si>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</si>
  <si>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</si>
  <si>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</si>
  <si>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</si>
  <si>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</si>
  <si>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</si>
  <si>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</si>
  <si>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</si>
  <si>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</si>
  <si>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</si>
  <si>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</si>
  <si>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</si>
  <si>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</si>
  <si>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</si>
  <si>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</si>
  <si>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</si>
  <si>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</si>
  <si>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</si>
  <si>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</si>
  <si>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</si>
  <si>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</si>
  <si>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</si>
  <si>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</si>
  <si>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</si>
  <si>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</si>
  <si>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</si>
  <si>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</si>
  <si>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</si>
  <si>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</si>
  <si>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</si>
  <si>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</si>
  <si>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</si>
  <si>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</si>
  <si>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</si>
  <si>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</si>
  <si>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</si>
  <si>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</si>
  <si>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</si>
  <si>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</si>
  <si>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</si>
  <si>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</si>
  <si>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</si>
  <si>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</si>
  <si>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</si>
  <si>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</si>
  <si>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</si>
  <si>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</si>
  <si>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</si>
  <si>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</si>
  <si>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</si>
  <si>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</si>
  <si>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</si>
  <si>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</si>
  <si>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</si>
  <si>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</si>
  <si>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</si>
  <si>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</si>
  <si>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</si>
  <si>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</si>
  <si>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</si>
  <si>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</si>
  <si>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</si>
  <si>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</si>
  <si>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</si>
  <si>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</si>
  <si>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</si>
  <si>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</si>
  <si>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</si>
  <si>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</si>
  <si>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</si>
  <si>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</si>
  <si>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</si>
  <si>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</si>
  <si>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</si>
  <si>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</si>
  <si>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</si>
  <si>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</si>
  <si>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</si>
  <si>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</si>
  <si>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</si>
  <si>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</si>
  <si>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</si>
  <si>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</si>
  <si>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</si>
  <si>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</si>
  <si>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</si>
  <si>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</si>
  <si>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</si>
  <si>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</si>
  <si>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</si>
  <si>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</si>
  <si>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</si>
  <si>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</si>
  <si>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</si>
  <si>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</si>
  <si>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</si>
  <si>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</si>
  <si>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</si>
  <si>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</si>
  <si>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</si>
  <si>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</si>
  <si>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</si>
  <si>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</si>
  <si>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</si>
  <si>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</si>
  <si>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</si>
  <si>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</si>
  <si>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</si>
  <si>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</si>
  <si>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</si>
  <si>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</si>
  <si>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</si>
  <si>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</si>
  <si>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</si>
  <si>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</si>
  <si>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</si>
  <si>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</si>
  <si>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</si>
  <si>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</si>
  <si>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</si>
  <si>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</si>
  <si>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</si>
  <si>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</si>
  <si>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</si>
  <si>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</si>
  <si>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</si>
  <si>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</si>
  <si>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</si>
  <si>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</si>
  <si>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</si>
  <si>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</si>
  <si>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</si>
  <si>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</si>
  <si>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</si>
  <si>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</si>
  <si>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</si>
  <si>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</si>
  <si>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</si>
  <si>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</si>
  <si>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</si>
  <si>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</si>
  <si>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</si>
  <si>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</si>
  <si>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</si>
  <si>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</si>
  <si>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</si>
  <si>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</si>
  <si>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</si>
  <si>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</si>
  <si>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</si>
  <si>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</si>
  <si>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</si>
  <si>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</si>
  <si>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</si>
  <si>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</si>
  <si>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</si>
  <si>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</si>
  <si>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</si>
  <si>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</si>
  <si>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</si>
  <si>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</si>
  <si>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</si>
  <si>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</si>
  <si>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</si>
  <si>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</si>
  <si>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</si>
  <si>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</si>
  <si>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</si>
  <si>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</si>
  <si>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</si>
  <si>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</si>
  <si>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</si>
  <si>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</si>
  <si>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</si>
  <si>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</si>
  <si>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</si>
  <si>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</si>
  <si>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</si>
  <si>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</si>
  <si>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</si>
  <si>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</si>
  <si>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</si>
  <si>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</si>
  <si>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</si>
  <si>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</si>
  <si>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</si>
  <si>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</si>
  <si>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</si>
  <si>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</si>
  <si>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</si>
  <si>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</si>
  <si>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</si>
  <si>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</si>
  <si>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</si>
  <si>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</si>
  <si>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</si>
  <si>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</si>
  <si>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</si>
  <si>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</si>
  <si>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</si>
  <si>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</si>
  <si>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</si>
  <si>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</si>
  <si>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</si>
  <si>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</si>
  <si>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</si>
  <si>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</si>
  <si>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</si>
  <si>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</si>
  <si>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</si>
  <si>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</si>
  <si>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</si>
  <si>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</si>
  <si>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</si>
  <si>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</si>
  <si>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</si>
  <si>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</si>
  <si>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</si>
  <si>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</si>
  <si>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</si>
  <si>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</si>
  <si>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</si>
  <si>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</si>
  <si>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</si>
  <si>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</si>
  <si>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</si>
  <si>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</si>
  <si>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</si>
  <si>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</si>
  <si>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</si>
  <si>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</si>
  <si>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</si>
  <si>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</si>
  <si>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</si>
  <si>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</si>
  <si>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</si>
  <si>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</si>
  <si>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</si>
  <si>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</si>
  <si>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</si>
  <si>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</si>
  <si>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</si>
  <si>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</si>
  <si>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</si>
  <si>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</si>
  <si>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</si>
  <si>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</si>
  <si>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</si>
  <si>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</si>
  <si>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</si>
  <si>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</si>
  <si>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</si>
  <si>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</si>
  <si>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</si>
  <si>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</si>
  <si>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</si>
  <si>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</si>
  <si>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</si>
  <si>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</si>
  <si>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</si>
  <si>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</si>
  <si>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</si>
  <si>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</si>
  <si>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</si>
  <si>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</si>
  <si>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</si>
  <si>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</si>
  <si>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</si>
  <si>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</si>
  <si>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</si>
  <si>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</si>
  <si>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</si>
  <si>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</si>
  <si>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</si>
  <si>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</si>
  <si>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</si>
  <si>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</si>
  <si>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</si>
  <si>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</si>
  <si>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</si>
  <si>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</si>
  <si>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</si>
  <si>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</si>
  <si>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</si>
  <si>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</si>
  <si>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</si>
  <si>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</si>
  <si>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</si>
  <si>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</si>
  <si>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</si>
  <si>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</si>
  <si>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</si>
  <si>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</si>
  <si>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</si>
  <si>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</si>
  <si>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</si>
  <si>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</si>
  <si>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</si>
  <si>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</si>
  <si>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</si>
  <si>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</si>
  <si>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</si>
  <si>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</si>
  <si>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</si>
  <si>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</si>
  <si>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</si>
  <si>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</si>
  <si>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</si>
  <si>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</si>
  <si>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</si>
  <si>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</si>
  <si>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</si>
  <si>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</si>
  <si>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</si>
  <si>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</si>
  <si>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</si>
  <si>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</si>
  <si>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</si>
  <si>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</si>
  <si>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</si>
  <si>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</si>
  <si>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</si>
  <si>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</si>
  <si>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</si>
  <si>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</si>
  <si>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</si>
  <si>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</si>
  <si>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</si>
  <si>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</si>
  <si>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</si>
  <si>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</si>
  <si>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</si>
  <si>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</si>
  <si>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</si>
  <si>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</si>
  <si>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</si>
  <si>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</si>
  <si>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</si>
  <si>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</si>
  <si>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</si>
  <si>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</si>
  <si>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</si>
  <si>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</si>
  <si>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</si>
  <si>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</si>
  <si>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</si>
  <si>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</si>
  <si>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</si>
  <si>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</si>
  <si>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</si>
  <si>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</si>
  <si>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</si>
  <si>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</si>
  <si>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</si>
  <si>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</si>
  <si>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</si>
  <si>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</si>
  <si>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</si>
  <si>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</si>
  <si>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</si>
  <si>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</si>
  <si>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</si>
  <si>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</si>
  <si>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</si>
  <si>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</si>
  <si>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</si>
  <si>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</si>
  <si>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</si>
  <si>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</si>
  <si>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</si>
  <si>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</si>
  <si>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</si>
  <si>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</si>
  <si>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</si>
  <si>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</si>
  <si>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</si>
  <si>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</si>
  <si>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</si>
  <si>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</si>
  <si>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</si>
  <si>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</si>
  <si>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</si>
  <si>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</si>
  <si>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</si>
  <si>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</si>
  <si>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</si>
  <si>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</si>
  <si>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</si>
  <si>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</si>
  <si>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</si>
  <si>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</si>
  <si>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</si>
  <si>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</si>
  <si>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</si>
  <si>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</si>
  <si>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</si>
  <si>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</si>
  <si>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</si>
  <si>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</si>
  <si>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</si>
  <si>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</si>
  <si>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</si>
  <si>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</si>
  <si>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</si>
  <si>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</si>
  <si>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</si>
  <si>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</si>
  <si>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</si>
  <si>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</si>
  <si>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</si>
  <si>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</si>
  <si>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</si>
  <si>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</si>
  <si>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</si>
  <si>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</si>
  <si>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</si>
  <si>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</si>
  <si>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</si>
  <si>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</si>
  <si>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</si>
  <si>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</si>
  <si>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</si>
  <si>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</si>
  <si>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</si>
  <si>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</si>
  <si>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</si>
  <si>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</si>
  <si>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</si>
  <si>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</si>
  <si>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</si>
  <si>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</si>
  <si>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</si>
  <si>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</si>
  <si>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</si>
  <si>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</si>
  <si>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</si>
  <si>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</si>
  <si>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</si>
  <si>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</si>
  <si>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</si>
  <si>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</si>
  <si>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</si>
  <si>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</si>
  <si>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</si>
  <si>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</si>
  <si>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</si>
  <si>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</si>
  <si>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</si>
  <si>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</si>
  <si>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</si>
  <si>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</si>
  <si>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</si>
  <si>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</si>
  <si>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</si>
  <si>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</si>
  <si>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</si>
  <si>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</si>
  <si>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</si>
  <si>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</si>
  <si>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</si>
  <si>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</si>
  <si>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</si>
  <si>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</si>
  <si>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</si>
  <si>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</si>
  <si>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</si>
  <si>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</si>
  <si>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</si>
  <si>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</si>
  <si>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</si>
  <si>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</si>
  <si>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</si>
  <si>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</si>
  <si>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</si>
  <si>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</si>
  <si>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</si>
  <si>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</si>
  <si>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</si>
  <si>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</si>
  <si>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</si>
  <si>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</si>
  <si>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</si>
  <si>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</si>
  <si>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</si>
  <si>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</si>
  <si>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</si>
  <si>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</si>
  <si>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</si>
  <si>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</si>
  <si>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</si>
  <si>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</si>
  <si>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</si>
  <si>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</si>
  <si>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</si>
  <si>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</si>
  <si>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</si>
  <si>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</si>
  <si>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</si>
  <si>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</si>
  <si>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</si>
  <si>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</si>
  <si>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</si>
  <si>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</si>
  <si>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</si>
  <si>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</si>
  <si>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</si>
  <si>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</si>
  <si>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</si>
  <si>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</si>
  <si>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</si>
  <si>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</si>
  <si>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</si>
  <si>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</si>
  <si>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</si>
  <si>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</si>
  <si>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</si>
  <si>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</si>
  <si>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</si>
  <si>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</si>
  <si>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</si>
  <si>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</si>
  <si>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</si>
  <si>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</si>
  <si>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</si>
  <si>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</si>
  <si>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</si>
  <si>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</si>
  <si>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</si>
  <si>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</si>
  <si>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</si>
  <si>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</si>
  <si>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</si>
  <si>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</si>
  <si>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</si>
  <si>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</si>
  <si>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</si>
  <si>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</si>
  <si>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</si>
  <si>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</si>
  <si>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</si>
  <si>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</si>
  <si>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</si>
  <si>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</si>
  <si>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</si>
  <si>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</si>
  <si>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</si>
  <si>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</si>
  <si>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</si>
  <si>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</si>
  <si>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</si>
  <si>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</si>
  <si>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</si>
  <si>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</si>
  <si>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</si>
  <si>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</si>
  <si>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</si>
  <si>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</si>
  <si>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</si>
  <si>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</si>
  <si>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</si>
  <si>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</si>
  <si>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</si>
  <si>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</si>
  <si>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</si>
  <si>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</si>
  <si>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</si>
  <si>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</si>
  <si>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</si>
  <si>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</si>
  <si>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</si>
  <si>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</si>
  <si>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</si>
  <si>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</si>
  <si>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</si>
  <si>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</si>
  <si>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</si>
  <si>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</si>
  <si>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</si>
  <si>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</si>
  <si>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</si>
  <si>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</si>
  <si>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</si>
  <si>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</si>
  <si>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</si>
  <si>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</si>
  <si>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</si>
  <si>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</si>
  <si>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</si>
  <si>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</si>
  <si>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</si>
  <si>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</si>
  <si>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</si>
  <si>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</si>
  <si>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</si>
  <si>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</si>
  <si>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</si>
  <si>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</si>
  <si>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</si>
  <si>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</si>
  <si>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</si>
  <si>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</si>
  <si>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</si>
  <si>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</si>
  <si>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</si>
  <si>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</si>
  <si>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</si>
  <si>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</si>
  <si>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</si>
  <si>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</si>
  <si>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</si>
  <si>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</si>
  <si>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</si>
  <si>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</si>
  <si>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</si>
  <si>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</si>
  <si>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</si>
  <si>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</si>
  <si>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</si>
  <si>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</si>
  <si>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</si>
  <si>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</si>
  <si>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</si>
  <si>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</si>
  <si>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</si>
  <si>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</si>
  <si>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</si>
  <si>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</si>
  <si>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</si>
  <si>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</si>
  <si>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</si>
  <si>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</si>
  <si>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</si>
  <si>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</si>
  <si>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</si>
  <si>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</si>
  <si>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</si>
  <si>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</si>
  <si>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</si>
  <si>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</si>
  <si>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</si>
  <si>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</si>
  <si>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</si>
  <si>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</si>
  <si>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</si>
  <si>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</si>
  <si>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</si>
  <si>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</si>
  <si>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</si>
  <si>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</si>
  <si>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</si>
  <si>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</si>
  <si>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</si>
  <si>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</si>
  <si>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</si>
  <si>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</si>
  <si>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</si>
  <si>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</si>
  <si>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</si>
  <si>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</si>
  <si>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</si>
  <si>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</si>
  <si>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</si>
  <si>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</si>
  <si>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</si>
  <si>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</si>
  <si>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</si>
  <si>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</si>
  <si>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</si>
  <si>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</si>
  <si>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</si>
  <si>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</si>
  <si>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</si>
  <si>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</si>
  <si>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</si>
  <si>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</si>
  <si>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</si>
  <si>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</si>
  <si>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</si>
  <si>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</si>
  <si>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</si>
  <si>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</si>
  <si>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</si>
  <si>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</si>
  <si>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</si>
  <si>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</si>
  <si>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</si>
  <si>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</si>
  <si>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</si>
  <si>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</si>
  <si>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</si>
  <si>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</si>
  <si>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</si>
  <si>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</si>
  <si>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</si>
  <si>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</si>
  <si>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</si>
  <si>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</si>
  <si>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</si>
  <si>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</si>
  <si>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</si>
  <si>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</si>
  <si>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</si>
  <si>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</si>
  <si>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</si>
  <si>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</si>
  <si>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</si>
  <si>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</si>
  <si>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</si>
  <si>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</si>
  <si>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</si>
  <si>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</si>
  <si>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</si>
  <si>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</si>
  <si>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</si>
  <si>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</si>
  <si>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</si>
  <si>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</si>
  <si>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</si>
  <si>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</si>
  <si>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</si>
  <si>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</si>
  <si>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</si>
  <si>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</si>
  <si>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</si>
  <si>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</si>
  <si>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</si>
  <si>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</si>
  <si>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</si>
  <si>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</si>
  <si>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</si>
  <si>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</si>
  <si>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</si>
  <si>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</si>
  <si>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</si>
  <si>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</si>
  <si>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</si>
  <si>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</si>
  <si>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</si>
  <si>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</si>
  <si>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</si>
  <si>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</si>
  <si>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</si>
  <si>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</si>
  <si>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</si>
  <si>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</si>
  <si>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</si>
  <si>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</si>
  <si>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</si>
  <si>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</si>
  <si>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</si>
  <si>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</si>
  <si>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</si>
  <si>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</si>
  <si>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</si>
  <si>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</si>
  <si>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</si>
  <si>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</si>
  <si>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</si>
  <si>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</si>
  <si>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</si>
  <si>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</si>
  <si>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</si>
  <si>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</si>
  <si>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</si>
  <si>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</si>
  <si>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</si>
  <si>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</si>
  <si>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</si>
  <si>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</si>
  <si>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</si>
  <si>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</si>
  <si>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</si>
  <si>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</si>
  <si>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</si>
  <si>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</si>
  <si>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</si>
  <si>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</si>
  <si>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</si>
  <si>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</si>
  <si>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</si>
  <si>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</si>
  <si>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</si>
  <si>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</si>
  <si>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</si>
  <si>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</si>
  <si>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</si>
  <si>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</si>
  <si>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</si>
  <si>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</si>
  <si>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</si>
  <si>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</si>
  <si>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</si>
  <si>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</si>
  <si>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</si>
  <si>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</si>
  <si>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</si>
  <si>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</si>
  <si>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</si>
  <si>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</si>
  <si>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</si>
  <si>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</si>
  <si>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</si>
  <si>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</si>
  <si>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</si>
  <si>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</si>
  <si>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</si>
  <si>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</si>
  <si>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</si>
  <si>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</si>
  <si>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</si>
  <si>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</si>
  <si>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</si>
  <si>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</si>
  <si>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</si>
  <si>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</si>
  <si>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</si>
  <si>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</si>
  <si>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</si>
  <si>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</si>
  <si>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</si>
  <si>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</si>
  <si>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</si>
  <si>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</si>
  <si>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</si>
  <si>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</si>
  <si>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</si>
  <si>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</si>
  <si>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</si>
  <si>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</si>
  <si>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</si>
  <si>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</si>
  <si>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</si>
  <si>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</si>
  <si>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</si>
  <si>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</si>
  <si>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</si>
  <si>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</si>
  <si>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</si>
  <si>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</si>
  <si>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</si>
  <si>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</si>
  <si>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</si>
  <si>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</si>
  <si>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</si>
  <si>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</si>
  <si>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</si>
  <si>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</si>
  <si>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</si>
  <si>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</si>
  <si>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</si>
  <si>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</si>
  <si>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</si>
  <si>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</si>
  <si>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</si>
  <si>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</si>
  <si>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</si>
  <si>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</si>
  <si>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</si>
  <si>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</si>
  <si>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</si>
  <si>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</si>
  <si>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</si>
  <si>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</si>
  <si>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</si>
  <si>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</si>
  <si>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</si>
  <si>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</si>
  <si>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</si>
  <si>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</si>
  <si>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</si>
  <si>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</si>
  <si>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</si>
  <si>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</si>
  <si>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</si>
  <si>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</si>
  <si>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</si>
  <si>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</si>
  <si>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</si>
  <si>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</si>
  <si>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</si>
  <si>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</si>
  <si>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</si>
  <si>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</si>
  <si>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</si>
  <si>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</si>
  <si>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</si>
  <si>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</si>
  <si>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</si>
  <si>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</si>
  <si>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</si>
  <si>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</si>
  <si>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</si>
  <si>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</si>
  <si>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</si>
  <si>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</si>
  <si>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</si>
  <si>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</si>
  <si>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</si>
  <si>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</si>
  <si>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</si>
  <si>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</si>
  <si>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</si>
  <si>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</si>
  <si>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</si>
  <si>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</si>
  <si>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</si>
  <si>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</si>
  <si>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</si>
  <si>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</si>
  <si>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</si>
  <si>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</si>
  <si>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</si>
  <si>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</si>
  <si>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</si>
  <si>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</si>
  <si>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</si>
  <si>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</si>
  <si>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</si>
  <si>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</si>
  <si>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</si>
  <si>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</si>
  <si>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</si>
  <si>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</si>
  <si>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</si>
  <si>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</si>
  <si>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</si>
  <si>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</si>
  <si>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</si>
  <si>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</si>
  <si>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</si>
  <si>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</si>
  <si>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</si>
  <si>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</si>
  <si>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</si>
  <si>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</si>
  <si>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</si>
  <si>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</si>
  <si>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</si>
  <si>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</si>
  <si>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</si>
  <si>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</si>
  <si>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</si>
  <si>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</si>
  <si>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</si>
  <si>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</si>
  <si>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</si>
  <si>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</si>
  <si>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</si>
  <si>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</si>
  <si>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</si>
  <si>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</si>
  <si>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</si>
  <si>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</si>
  <si>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</si>
  <si>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</si>
  <si>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</si>
  <si>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</si>
  <si>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</si>
  <si>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</si>
  <si>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</si>
  <si>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</si>
  <si>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</si>
  <si>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</si>
  <si>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</si>
  <si>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</si>
  <si>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</si>
  <si>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</si>
  <si>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</si>
  <si>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</si>
  <si>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</si>
  <si>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</si>
  <si>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</si>
  <si>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</si>
  <si>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</si>
  <si>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</si>
  <si>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</si>
  <si>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</si>
  <si>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</si>
  <si>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</si>
  <si>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</si>
  <si>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</si>
  <si>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</si>
  <si>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</si>
  <si>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</si>
  <si>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</si>
  <si>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</si>
  <si>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</si>
  <si>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</si>
  <si>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</si>
  <si>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</si>
  <si>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</si>
  <si>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</si>
  <si>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</si>
  <si>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</si>
  <si>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</si>
  <si>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</si>
  <si>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</si>
  <si>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</si>
  <si>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</si>
  <si>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</si>
  <si>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</si>
  <si>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</si>
  <si>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</si>
  <si>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</si>
  <si>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</si>
  <si>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</si>
  <si>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</si>
  <si>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</si>
  <si>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</si>
  <si>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</si>
  <si>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</si>
  <si>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</si>
  <si>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</si>
  <si>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</si>
  <si>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</si>
  <si>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</si>
  <si>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</si>
  <si>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</si>
  <si>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</si>
  <si>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</si>
  <si>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</si>
  <si>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</si>
  <si>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</si>
  <si>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</si>
  <si>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</si>
  <si>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</si>
  <si>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</si>
  <si>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</si>
  <si>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</si>
  <si>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</si>
  <si>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</si>
  <si>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</si>
  <si>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</si>
  <si>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</si>
  <si>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</si>
  <si>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</si>
  <si>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</si>
  <si>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</si>
  <si>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</si>
  <si>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</si>
  <si>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</si>
  <si>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</si>
  <si>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</si>
  <si>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</si>
  <si>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</si>
  <si>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</si>
  <si>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</si>
  <si>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</si>
  <si>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</si>
  <si>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</si>
  <si>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</si>
  <si>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</si>
  <si>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</si>
  <si>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</si>
  <si>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</si>
  <si>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</si>
  <si>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</si>
  <si>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</si>
  <si>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</si>
  <si>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</si>
  <si>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</si>
  <si>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</si>
  <si>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</si>
  <si>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</si>
  <si>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</si>
  <si>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</si>
  <si>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</si>
  <si>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</si>
  <si>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</si>
  <si>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</si>
  <si>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</si>
  <si>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</si>
  <si>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</si>
  <si>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</si>
  <si>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</si>
  <si>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</si>
  <si>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</si>
  <si>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</si>
  <si>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</si>
  <si>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</si>
  <si>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</si>
  <si>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</si>
  <si>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</si>
  <si>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</si>
  <si>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</si>
  <si>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</si>
  <si>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</si>
  <si>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</si>
  <si>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</si>
  <si>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</si>
  <si>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</si>
  <si>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</si>
  <si>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</si>
  <si>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</si>
  <si>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</si>
  <si>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</si>
  <si>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</si>
  <si>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</si>
  <si>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</si>
  <si>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</si>
  <si>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</si>
  <si>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</si>
  <si>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</si>
  <si>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</si>
  <si>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</si>
  <si>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</si>
  <si>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</si>
  <si>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</si>
  <si>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</si>
  <si>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</si>
  <si>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</si>
  <si>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</si>
  <si>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</si>
  <si>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</si>
  <si>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</si>
  <si>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</si>
  <si>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</si>
  <si>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</si>
  <si>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</si>
  <si>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</si>
  <si>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</si>
  <si>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</si>
  <si>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</si>
  <si>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</si>
  <si>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</si>
  <si>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</si>
  <si>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</si>
  <si>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</si>
  <si>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</si>
  <si>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</si>
  <si>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</si>
  <si>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</si>
  <si>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</si>
  <si>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</si>
  <si>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</si>
  <si>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</si>
  <si>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</si>
  <si>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</si>
  <si>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</si>
  <si>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</si>
  <si>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</si>
  <si>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</si>
  <si>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</si>
  <si>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</si>
  <si>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</si>
  <si>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</si>
  <si>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</si>
  <si>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</si>
  <si>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</si>
  <si>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</si>
  <si>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</si>
  <si>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</si>
  <si>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</si>
  <si>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</si>
  <si>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</si>
  <si>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</si>
  <si>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</si>
  <si>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</si>
  <si>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</si>
  <si>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</si>
  <si>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</si>
  <si>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</si>
  <si>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</si>
  <si>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</si>
  <si>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</si>
  <si>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</si>
  <si>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</si>
  <si>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</si>
  <si>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</si>
  <si>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</si>
  <si>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</si>
  <si>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</si>
  <si>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</si>
  <si>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</si>
  <si>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</si>
  <si>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</si>
  <si>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</si>
  <si>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</si>
  <si>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</si>
  <si>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</si>
  <si>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</si>
  <si>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</si>
  <si>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</si>
  <si>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</si>
  <si>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</si>
  <si>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</si>
  <si>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</si>
  <si>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</si>
  <si>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</si>
  <si>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</si>
  <si>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</si>
  <si>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</si>
  <si>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</si>
  <si>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</si>
  <si>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</si>
  <si>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</si>
  <si>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</si>
  <si>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</si>
  <si>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</si>
  <si>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</si>
  <si>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</si>
  <si>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</si>
  <si>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</si>
  <si>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</si>
  <si>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</si>
  <si>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</si>
  <si>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</si>
  <si>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</si>
  <si>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</si>
  <si>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</si>
  <si>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</si>
  <si>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</si>
  <si>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</si>
  <si>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</si>
  <si>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</si>
  <si>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</si>
  <si>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</si>
  <si>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</si>
  <si>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</si>
  <si>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</si>
  <si>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</si>
  <si>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</si>
  <si>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</si>
  <si>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</si>
  <si>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</si>
  <si>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</si>
  <si>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</si>
  <si>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</si>
  <si>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</si>
  <si>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</si>
  <si>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</si>
  <si>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</si>
  <si>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</si>
  <si>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</si>
  <si>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</si>
  <si>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</si>
  <si>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</si>
  <si>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</si>
  <si>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</si>
  <si>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</si>
  <si>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</si>
  <si>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</si>
  <si>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</si>
  <si>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</si>
  <si>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</si>
  <si>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</si>
  <si>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</si>
  <si>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</si>
  <si>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</si>
  <si>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</si>
  <si>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</si>
  <si>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</si>
  <si>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</si>
  <si>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</si>
  <si>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</si>
  <si>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</si>
  <si>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</si>
  <si>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</si>
  <si>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</si>
  <si>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</si>
  <si>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</si>
  <si>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</si>
  <si>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</si>
  <si>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</si>
  <si>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</si>
  <si>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</si>
  <si>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</si>
  <si>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</si>
  <si>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</si>
  <si>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</si>
  <si>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</si>
  <si>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</si>
  <si>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</si>
  <si>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</si>
  <si>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</si>
  <si>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</si>
  <si>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</si>
  <si>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</si>
  <si>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</si>
  <si>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</si>
  <si>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</si>
  <si>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</si>
  <si>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</si>
  <si>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</si>
  <si>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</si>
  <si>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</si>
  <si>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</si>
  <si>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</si>
  <si>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</si>
  <si>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</si>
  <si>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</si>
  <si>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</si>
  <si>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</si>
  <si>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</si>
  <si>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</si>
  <si>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</si>
  <si>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</si>
  <si>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</si>
  <si>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</si>
  <si>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</si>
  <si>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</si>
  <si>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</si>
  <si>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</si>
  <si>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</si>
  <si>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</si>
  <si>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</si>
  <si>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</si>
  <si>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</si>
  <si>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</si>
  <si>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</si>
  <si>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</si>
  <si>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</si>
  <si>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</si>
  <si>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</si>
  <si>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</si>
  <si>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</si>
  <si>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</si>
  <si>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</si>
  <si>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</si>
  <si>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</si>
  <si>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</si>
  <si>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</si>
  <si>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</si>
  <si>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</si>
  <si>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</si>
  <si>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</si>
  <si>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</si>
  <si>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</si>
  <si>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</si>
  <si>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</si>
  <si>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</si>
  <si>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</si>
  <si>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</si>
  <si>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</si>
  <si>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</si>
  <si>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</si>
  <si>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</si>
  <si>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</si>
  <si>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</si>
  <si>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</si>
  <si>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</si>
  <si>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</si>
  <si>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</si>
  <si>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</si>
  <si>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</si>
  <si>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</si>
  <si>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</si>
  <si>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</si>
  <si>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</si>
  <si>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</si>
  <si>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</si>
  <si>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</si>
  <si>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</si>
  <si>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</si>
  <si>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</si>
  <si>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</si>
  <si>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</si>
  <si>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</si>
  <si>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</si>
  <si>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</si>
  <si>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</si>
  <si>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</si>
  <si>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</si>
  <si>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</si>
  <si>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</si>
  <si>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</si>
  <si>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</si>
  <si>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</si>
  <si>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</si>
  <si>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</si>
  <si>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</si>
  <si>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</si>
  <si>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</si>
  <si>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</si>
  <si>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</si>
  <si>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</si>
  <si>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</si>
  <si>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</si>
  <si>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</si>
  <si>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</si>
  <si>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</si>
  <si>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</si>
  <si>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</si>
  <si>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</si>
  <si>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</si>
  <si>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</si>
  <si>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</si>
  <si>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</si>
  <si>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</si>
  <si>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</si>
  <si>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</si>
  <si>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</si>
  <si>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</si>
  <si>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</si>
  <si>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</si>
  <si>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</si>
  <si>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</si>
  <si>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</si>
  <si>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</si>
  <si>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</si>
  <si>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</si>
  <si>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</si>
  <si>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</si>
  <si>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</si>
  <si>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</si>
  <si>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</si>
  <si>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</si>
  <si>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</si>
  <si>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</si>
  <si>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</si>
  <si>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</si>
  <si>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</si>
  <si>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</si>
  <si>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</si>
  <si>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</si>
  <si>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</si>
  <si>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</si>
  <si>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</si>
  <si>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</si>
  <si>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</si>
  <si>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</si>
  <si>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</si>
  <si>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</si>
  <si>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</si>
  <si>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</si>
  <si>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</si>
  <si>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</si>
  <si>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</si>
  <si>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</si>
  <si>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</si>
  <si>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</si>
  <si>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</si>
  <si>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</si>
  <si>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</si>
  <si>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</si>
  <si>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</si>
  <si>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</si>
  <si>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</si>
  <si>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</si>
  <si>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</si>
  <si>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</si>
  <si>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</si>
  <si>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</si>
  <si>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</si>
  <si>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</si>
  <si>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</si>
  <si>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</si>
  <si>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</si>
  <si>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</si>
  <si>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</si>
  <si>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</si>
  <si>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</si>
  <si>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</si>
  <si>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</si>
  <si>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</si>
  <si>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</si>
  <si>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</si>
  <si>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</si>
  <si>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</si>
  <si>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</si>
  <si>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</si>
  <si>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</si>
  <si>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</si>
  <si>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</si>
  <si>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</si>
  <si>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</si>
  <si>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</si>
  <si>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</si>
  <si>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</si>
  <si>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</si>
  <si>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</si>
  <si>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</si>
  <si>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</si>
  <si>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</si>
  <si>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</si>
  <si>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</si>
  <si>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</si>
  <si>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</si>
  <si>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</si>
  <si>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</si>
  <si>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</si>
  <si>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</si>
  <si>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</si>
  <si>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</si>
  <si>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</si>
  <si>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</si>
  <si>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</si>
  <si>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</si>
  <si>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</si>
  <si>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</si>
  <si>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</si>
  <si>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</si>
  <si>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</si>
  <si>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</si>
  <si>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</si>
  <si>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</si>
  <si>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</si>
  <si>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</si>
  <si>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</si>
  <si>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</si>
  <si>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</si>
  <si>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</si>
  <si>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</si>
  <si>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</si>
  <si>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</si>
  <si>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</si>
  <si>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</si>
  <si>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</si>
  <si>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</si>
  <si>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</si>
  <si>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</si>
  <si>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</si>
  <si>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</si>
  <si>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</si>
  <si>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</si>
  <si>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</si>
  <si>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</si>
  <si>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</si>
  <si>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</si>
  <si>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</si>
  <si>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</si>
  <si>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</si>
  <si>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</si>
  <si>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</si>
  <si>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</si>
  <si>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</si>
  <si>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</si>
  <si>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</si>
  <si>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</si>
  <si>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</si>
  <si>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</si>
  <si>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</si>
  <si>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</si>
  <si>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</si>
  <si>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</si>
  <si>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</si>
  <si>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</si>
  <si>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</si>
  <si>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</si>
  <si>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</si>
  <si>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</si>
  <si>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</si>
  <si>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</si>
  <si>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</si>
  <si>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</si>
  <si>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</si>
  <si>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</si>
  <si>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</si>
  <si>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</si>
  <si>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</si>
  <si>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</si>
  <si>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</si>
  <si>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</si>
  <si>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</si>
  <si>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</si>
  <si>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</si>
  <si>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</si>
  <si>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</si>
  <si>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</si>
  <si>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</si>
  <si>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</si>
  <si>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</si>
  <si>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</si>
  <si>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</si>
  <si>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</si>
  <si>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</si>
  <si>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</si>
  <si>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</si>
  <si>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</si>
  <si>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</si>
  <si>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</si>
  <si>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</si>
  <si>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</si>
  <si>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</si>
  <si>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</si>
  <si>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</si>
  <si>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</si>
  <si>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</si>
  <si>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</si>
  <si>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</si>
  <si>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</si>
  <si>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</si>
  <si>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</si>
  <si>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</si>
  <si>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</si>
  <si>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</si>
  <si>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</si>
  <si>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</si>
  <si>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</si>
  <si>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</si>
  <si>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</si>
  <si>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</si>
  <si>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</si>
  <si>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</si>
  <si>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</si>
  <si>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</si>
  <si>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</si>
  <si>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</si>
  <si>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</si>
  <si>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</si>
  <si>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</si>
  <si>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</si>
  <si>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</si>
  <si>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</si>
  <si>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</si>
  <si>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</si>
  <si>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</si>
  <si>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</si>
  <si>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</si>
  <si>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</si>
  <si>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</si>
  <si>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</si>
  <si>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</si>
  <si>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</si>
  <si>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</si>
  <si>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</si>
  <si>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</si>
  <si>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</si>
  <si>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</si>
  <si>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</si>
  <si>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</si>
  <si>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</si>
  <si>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</si>
  <si>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</si>
  <si>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</si>
  <si>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</si>
  <si>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</si>
  <si>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</si>
  <si>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</si>
  <si>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</si>
  <si>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</si>
  <si>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</si>
  <si>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</si>
  <si>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</si>
  <si>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</si>
  <si>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</si>
  <si>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</si>
  <si>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</si>
  <si>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</si>
  <si>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</si>
  <si>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</si>
  <si>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</si>
  <si>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</si>
  <si>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</si>
  <si>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</si>
  <si>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</si>
  <si>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</si>
  <si>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</si>
  <si>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</si>
  <si>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</si>
  <si>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</si>
  <si>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</si>
  <si>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</si>
  <si>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</si>
  <si>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</si>
  <si>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</si>
  <si>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</si>
  <si>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</si>
  <si>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</si>
  <si>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</si>
  <si>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</si>
  <si>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</si>
  <si>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</si>
  <si>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</si>
  <si>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</si>
  <si>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</si>
  <si>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</si>
  <si>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</si>
  <si>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</si>
  <si>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</si>
  <si>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</si>
  <si>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</si>
  <si>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</si>
  <si>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</si>
  <si>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</si>
  <si>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</si>
  <si>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</si>
  <si>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</si>
  <si>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</si>
  <si>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</si>
  <si>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</si>
  <si>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</si>
  <si>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</si>
  <si>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</si>
  <si>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</si>
  <si>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</si>
  <si>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</si>
  <si>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</si>
  <si>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</si>
  <si>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</si>
  <si>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</si>
  <si>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</si>
  <si>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</si>
  <si>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</si>
  <si>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</si>
  <si>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</si>
  <si>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</si>
  <si>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</si>
  <si>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</si>
  <si>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</si>
  <si>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</si>
  <si>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</si>
  <si>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</si>
  <si>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</si>
  <si>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</si>
  <si>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</si>
  <si>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</si>
  <si>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</si>
  <si>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</si>
  <si>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</si>
  <si>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</si>
  <si>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</si>
  <si>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</si>
  <si>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</si>
  <si>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</si>
  <si>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</si>
  <si>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</si>
  <si>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</si>
  <si>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</si>
  <si>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</si>
  <si>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</si>
  <si>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</si>
  <si>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</si>
  <si>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</si>
  <si>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</si>
  <si>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</si>
  <si>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</si>
  <si>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</si>
  <si>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</si>
  <si>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</si>
  <si>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</si>
  <si>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</si>
  <si>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</si>
  <si>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</si>
  <si>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</si>
  <si>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</si>
  <si>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</si>
  <si>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</si>
  <si>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</si>
  <si>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</si>
  <si>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</si>
  <si>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</si>
  <si>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</si>
  <si>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</si>
  <si>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</si>
  <si>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</si>
  <si>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</si>
  <si>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</si>
  <si>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</si>
  <si>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</si>
  <si>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</si>
  <si>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</si>
  <si>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</si>
  <si>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</si>
  <si>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</si>
  <si>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</si>
  <si>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</si>
  <si>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</si>
  <si>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</si>
  <si>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</si>
  <si>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</si>
  <si>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</si>
  <si>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</si>
  <si>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</si>
  <si>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</si>
  <si>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</si>
  <si>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</si>
  <si>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</si>
  <si>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</si>
  <si>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</si>
  <si>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</si>
  <si>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</si>
  <si>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</si>
  <si>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</si>
  <si>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</si>
  <si>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</si>
  <si>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</si>
  <si>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</si>
  <si>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</si>
  <si>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</si>
  <si>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</si>
  <si>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</si>
  <si>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</si>
  <si>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</si>
  <si>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</si>
  <si>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</si>
  <si>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</si>
  <si>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</si>
  <si>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</si>
  <si>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</si>
  <si>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</si>
  <si>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</si>
  <si>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</si>
  <si>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</si>
  <si>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</si>
  <si>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</si>
  <si>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</si>
  <si>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</si>
  <si>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</si>
  <si>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</si>
  <si>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</si>
  <si>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</si>
  <si>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</si>
  <si>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</si>
  <si>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</si>
  <si>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</si>
  <si>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</si>
  <si>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</si>
  <si>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</si>
  <si>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</si>
  <si>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</si>
  <si>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</si>
  <si>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</si>
  <si>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</si>
  <si>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</si>
  <si>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</si>
  <si>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</si>
  <si>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</si>
  <si>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</si>
  <si>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</si>
  <si>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</si>
  <si>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</si>
  <si>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</si>
  <si>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</si>
  <si>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</si>
  <si>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</si>
  <si>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</si>
  <si>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</si>
  <si>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</si>
  <si>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</si>
  <si>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</si>
  <si>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</si>
  <si>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</si>
  <si>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</si>
  <si>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</si>
  <si>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</si>
  <si>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</si>
  <si>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</si>
  <si>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</si>
  <si>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</si>
  <si>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</si>
  <si>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</si>
  <si>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</si>
  <si>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</si>
  <si>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</si>
  <si>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</si>
  <si>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</si>
  <si>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</si>
  <si>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</si>
  <si>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</si>
  <si>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</si>
  <si>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</si>
  <si>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</si>
  <si>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</si>
  <si>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</si>
  <si>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</si>
  <si>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</si>
  <si>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</si>
  <si>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</si>
  <si>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</si>
  <si>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</si>
  <si>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</si>
  <si>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</si>
  <si>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</si>
  <si>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</si>
  <si>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</si>
  <si>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</si>
  <si>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</si>
  <si>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</si>
  <si>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</si>
  <si>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</si>
  <si>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</si>
  <si>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</si>
  <si>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</si>
  <si>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</si>
  <si>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</si>
  <si>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</si>
  <si>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</si>
  <si>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</si>
  <si>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</si>
  <si>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</si>
  <si>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</si>
  <si>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</si>
  <si>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</si>
  <si>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</si>
  <si>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</si>
  <si>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</si>
  <si>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</si>
  <si>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</si>
  <si>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</si>
  <si>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</si>
  <si>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</si>
  <si>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</si>
  <si>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</si>
  <si>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</si>
  <si>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</si>
  <si>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</si>
  <si>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</si>
  <si>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</si>
  <si>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</si>
  <si>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</si>
  <si>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</si>
  <si>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</si>
  <si>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</si>
  <si>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</si>
  <si>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</si>
  <si>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</si>
  <si>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</si>
  <si>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</si>
  <si>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</si>
  <si>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</si>
  <si>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</si>
  <si>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</si>
  <si>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</si>
  <si>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</si>
  <si>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</si>
  <si>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</si>
  <si>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</si>
  <si>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</si>
  <si>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</si>
  <si>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</si>
  <si>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</si>
  <si>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</si>
  <si>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</si>
  <si>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</si>
  <si>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</si>
  <si>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</si>
  <si>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</si>
  <si>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</si>
  <si>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</si>
  <si>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</si>
  <si>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</si>
  <si>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</si>
  <si>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</si>
  <si>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</si>
  <si>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</si>
  <si>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</si>
  <si>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</si>
  <si>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</si>
  <si>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</si>
  <si>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</si>
  <si>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</si>
  <si>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</si>
  <si>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</si>
  <si>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</si>
  <si>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</si>
  <si>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</si>
  <si>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</si>
  <si>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</si>
  <si>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</si>
  <si>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</si>
  <si>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</si>
  <si>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</si>
  <si>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</si>
  <si>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</si>
  <si>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</si>
  <si>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</si>
  <si>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</si>
  <si>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</si>
  <si>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</si>
  <si>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</si>
  <si>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</si>
  <si>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</si>
  <si>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</si>
  <si>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</si>
  <si>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</si>
  <si>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</si>
  <si>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</si>
  <si>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</si>
  <si>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</si>
  <si>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</si>
  <si>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</si>
  <si>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</si>
  <si>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</si>
  <si>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</si>
  <si>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</si>
  <si>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</si>
  <si>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</si>
  <si>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</si>
  <si>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</si>
  <si>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</si>
  <si>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</si>
  <si>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</si>
  <si>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</si>
  <si>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</si>
  <si>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</si>
  <si>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</si>
  <si>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</si>
  <si>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</si>
  <si>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</si>
  <si>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</si>
  <si>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</si>
  <si>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</si>
  <si>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</si>
  <si>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</si>
  <si>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</si>
  <si>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</si>
  <si>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</si>
  <si>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</si>
  <si>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</si>
  <si>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</si>
  <si>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</si>
  <si>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</si>
  <si>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</si>
  <si>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</si>
  <si>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</si>
  <si>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</si>
  <si>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</si>
  <si>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</si>
  <si>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</si>
  <si>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</si>
  <si>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</si>
  <si>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</si>
  <si>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</si>
  <si>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</si>
  <si>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</si>
  <si>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</si>
  <si>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</si>
  <si>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</si>
  <si>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</si>
  <si>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</si>
  <si>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</si>
  <si>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</si>
  <si>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</si>
  <si>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</si>
  <si>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</si>
  <si>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</si>
  <si>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</si>
  <si>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</si>
  <si>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</si>
  <si>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</si>
  <si>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</si>
  <si>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</si>
  <si>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</si>
  <si>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</si>
  <si>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</si>
  <si>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</si>
  <si>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</si>
  <si>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</si>
  <si>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</si>
  <si>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</si>
  <si>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</si>
  <si>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</si>
  <si>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</si>
  <si>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</si>
  <si>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</si>
  <si>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</si>
  <si>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</si>
  <si>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</si>
  <si>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</si>
  <si>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</si>
  <si>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</si>
  <si>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</si>
  <si>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</si>
  <si>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</si>
  <si>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</si>
  <si>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</si>
  <si>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</si>
  <si>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</si>
  <si>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</si>
  <si>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</si>
  <si>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</si>
  <si>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</si>
  <si>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</si>
  <si>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</si>
  <si>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</si>
  <si>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</si>
  <si>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</si>
  <si>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</si>
  <si>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</si>
  <si>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</si>
  <si>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</si>
  <si>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</si>
  <si>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</si>
  <si>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</si>
  <si>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</si>
  <si>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</si>
  <si>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</si>
  <si>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</si>
  <si>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</si>
  <si>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</si>
  <si>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</si>
  <si>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</si>
  <si>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</si>
  <si>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</si>
  <si>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</si>
  <si>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</si>
  <si>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</si>
  <si>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</si>
  <si>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</si>
  <si>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</si>
  <si>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</si>
  <si>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</si>
  <si>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</si>
  <si>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</si>
  <si>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</si>
  <si>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</si>
  <si>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</si>
  <si>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</si>
  <si>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</si>
  <si>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</si>
  <si>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</si>
  <si>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</si>
  <si>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</si>
  <si>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</si>
  <si>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</si>
  <si>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</si>
  <si>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</si>
  <si>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</si>
  <si>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</si>
  <si>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</si>
  <si>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</si>
  <si>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</si>
  <si>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</si>
  <si>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</si>
  <si>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</si>
  <si>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</si>
  <si>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</si>
  <si>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</si>
  <si>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</si>
  <si>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</si>
  <si>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</si>
  <si>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</si>
  <si>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</si>
  <si>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</si>
  <si>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</si>
  <si>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</si>
  <si>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</si>
  <si>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</si>
  <si>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</si>
  <si>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</si>
  <si>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</si>
  <si>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</si>
  <si>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</si>
  <si>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</si>
  <si>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</si>
  <si>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</si>
  <si>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</si>
  <si>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</si>
  <si>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</si>
  <si>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</si>
  <si>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</si>
  <si>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</si>
  <si>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</si>
  <si>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</si>
  <si>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</si>
  <si>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</si>
  <si>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</si>
  <si>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</si>
  <si>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</si>
  <si>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</si>
  <si>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</si>
  <si>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</si>
  <si>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</si>
  <si>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</si>
  <si>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</si>
  <si>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</si>
  <si>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</si>
  <si>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</si>
  <si>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</si>
  <si>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</si>
  <si>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</si>
  <si>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</si>
  <si>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</si>
  <si>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</si>
  <si>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</si>
  <si>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</si>
  <si>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</si>
  <si>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</si>
  <si>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</si>
  <si>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</si>
  <si>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</si>
  <si>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</si>
  <si>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</si>
  <si>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</si>
  <si>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</si>
  <si>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</si>
  <si>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</si>
  <si>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</si>
  <si>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</si>
  <si>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</si>
  <si>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</si>
  <si>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</si>
  <si>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</si>
  <si>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</si>
  <si>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</si>
  <si>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</si>
  <si>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</si>
  <si>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</si>
  <si>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</si>
  <si>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</si>
  <si>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</si>
  <si>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</si>
  <si>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</si>
  <si>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</si>
  <si>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</si>
  <si>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</si>
  <si>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</si>
  <si>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</si>
  <si>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</si>
  <si>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</si>
  <si>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</si>
  <si>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</si>
  <si>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</si>
  <si>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</si>
  <si>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</si>
  <si>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</si>
  <si>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</si>
  <si>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</si>
  <si>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</si>
  <si>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</si>
  <si>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</si>
  <si>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</si>
  <si>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</si>
  <si>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</si>
  <si>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</si>
  <si>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</si>
  <si>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</si>
  <si>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</si>
  <si>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</si>
  <si>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</si>
  <si>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</si>
  <si>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</si>
  <si>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</si>
  <si>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</si>
  <si>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</si>
  <si>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</si>
  <si>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</si>
  <si>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</si>
  <si>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</si>
  <si>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</si>
  <si>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</si>
  <si>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</si>
  <si>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</si>
  <si>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</si>
  <si>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</si>
  <si>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</si>
  <si>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</si>
  <si>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</si>
  <si>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</si>
  <si>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</si>
  <si>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</si>
  <si>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</si>
  <si>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</si>
  <si>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</si>
  <si>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</si>
  <si>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</si>
  <si>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</si>
  <si>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</si>
  <si>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</si>
  <si>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</si>
  <si>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</si>
  <si>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</si>
  <si>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</si>
  <si>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</si>
  <si>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</si>
  <si>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</si>
  <si>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</si>
  <si>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</si>
  <si>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</si>
  <si>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</si>
  <si>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</si>
  <si>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</si>
  <si>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</si>
  <si>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</si>
  <si>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</si>
  <si>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</si>
  <si>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</si>
  <si>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</si>
  <si>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</si>
  <si>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</si>
  <si>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</si>
  <si>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</si>
  <si>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</si>
  <si>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</si>
  <si>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</si>
  <si>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</si>
  <si>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</si>
  <si>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</si>
  <si>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</si>
  <si>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</si>
  <si>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</si>
  <si>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</si>
  <si>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</si>
  <si>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</si>
  <si>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</si>
  <si>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</si>
  <si>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</si>
  <si>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</si>
  <si>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</si>
  <si>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</si>
  <si>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</si>
  <si>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</si>
  <si>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</si>
  <si>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</si>
  <si>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</si>
  <si>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</si>
  <si>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</si>
  <si>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</si>
  <si>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</si>
  <si>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</si>
  <si>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</si>
  <si>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</si>
  <si>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</si>
  <si>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</si>
  <si>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</si>
  <si>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</si>
  <si>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</si>
  <si>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</si>
  <si>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</si>
  <si>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</si>
  <si>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</si>
  <si>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</si>
  <si>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</si>
  <si>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</si>
  <si>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</si>
  <si>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</si>
  <si>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</si>
  <si>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</si>
  <si>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</si>
  <si>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</si>
  <si>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</si>
  <si>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</si>
  <si>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</si>
  <si>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</si>
  <si>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</si>
  <si>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</si>
  <si>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</si>
  <si>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</si>
  <si>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</si>
  <si>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</si>
  <si>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</si>
  <si>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</si>
  <si>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</si>
  <si>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</si>
  <si>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</si>
  <si>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</si>
  <si>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</si>
  <si>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</si>
  <si>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</si>
  <si>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</si>
  <si>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</si>
  <si>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</si>
  <si>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</si>
  <si>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</si>
  <si>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</si>
  <si>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</si>
  <si>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</si>
  <si>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</si>
  <si>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</si>
  <si>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</si>
  <si>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</si>
  <si>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</si>
  <si>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</si>
  <si>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</si>
  <si>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</si>
  <si>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</si>
  <si>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</si>
  <si>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</si>
  <si>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</si>
  <si>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</si>
  <si>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</si>
  <si>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</si>
  <si>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</si>
  <si>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</si>
  <si>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</si>
  <si>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</si>
  <si>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</si>
  <si>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</si>
  <si>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</si>
  <si>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</si>
  <si>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</si>
  <si>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</si>
  <si>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</si>
  <si>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</si>
  <si>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</si>
  <si>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</si>
  <si>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</si>
  <si>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</si>
  <si>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</si>
  <si>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</si>
  <si>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</si>
  <si>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</si>
  <si>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</si>
  <si>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</si>
  <si>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</si>
  <si>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</si>
  <si>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</si>
  <si>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</si>
  <si>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</si>
  <si>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</si>
  <si>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</si>
  <si>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</si>
  <si>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</si>
  <si>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</si>
  <si>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</si>
  <si>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</si>
  <si>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</si>
  <si>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</si>
  <si>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</si>
  <si>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</si>
  <si>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</si>
  <si>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</si>
  <si>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</si>
  <si>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</si>
  <si>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</si>
  <si>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</si>
  <si>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</si>
  <si>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</si>
  <si>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</si>
  <si>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</si>
  <si>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</si>
  <si>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</si>
  <si>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</si>
  <si>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</si>
  <si>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</si>
  <si>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</si>
  <si>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</si>
  <si>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</si>
  <si>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</si>
  <si>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</si>
  <si>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</si>
  <si>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</si>
  <si>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</si>
  <si>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</si>
  <si>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</si>
  <si>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</si>
  <si>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</si>
  <si>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</si>
  <si>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</si>
  <si>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</si>
  <si>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</si>
  <si>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</si>
  <si>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</si>
  <si>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</si>
  <si>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</si>
  <si>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</si>
  <si>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</si>
  <si>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</si>
  <si>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</si>
  <si>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</si>
  <si>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</si>
  <si>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</si>
  <si>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</si>
  <si>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</si>
  <si>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</si>
  <si>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</si>
  <si>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</si>
  <si>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</si>
  <si>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</si>
  <si>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</si>
  <si>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</si>
  <si>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</si>
  <si>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</si>
  <si>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</si>
  <si>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</si>
  <si>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</si>
  <si>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</si>
  <si>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</si>
  <si>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</si>
  <si>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</si>
  <si>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</si>
  <si>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</si>
  <si>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</si>
  <si>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</si>
  <si>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</si>
  <si>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</si>
  <si>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</si>
  <si>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</si>
  <si>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</si>
  <si>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</si>
  <si>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</si>
  <si>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</si>
  <si>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</si>
  <si>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</si>
  <si>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</si>
  <si>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</si>
  <si>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</si>
  <si>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</si>
  <si>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</si>
  <si>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</si>
  <si>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</si>
  <si>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</si>
  <si>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</si>
  <si>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</si>
  <si>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</si>
  <si>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</si>
  <si>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</si>
  <si>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</si>
  <si>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</si>
  <si>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</si>
  <si>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</si>
  <si>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</si>
  <si>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</si>
  <si>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</si>
  <si>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</si>
  <si>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</si>
  <si>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</si>
  <si>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</si>
  <si>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</si>
  <si>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</si>
  <si>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</si>
  <si>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</si>
  <si>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</si>
  <si>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</si>
  <si>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</si>
  <si>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</si>
  <si>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</si>
  <si>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</si>
  <si>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</si>
  <si>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</si>
  <si>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</si>
  <si>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</si>
  <si>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</si>
  <si>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</si>
  <si>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</si>
  <si>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</si>
  <si>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</si>
  <si>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</si>
  <si>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</si>
  <si>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</si>
  <si>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</si>
  <si>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</si>
  <si>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</si>
  <si>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</si>
  <si>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</si>
  <si>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</si>
  <si>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</si>
  <si>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</si>
  <si>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</si>
  <si>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</si>
  <si>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</si>
  <si>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</si>
  <si>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</si>
  <si>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</si>
  <si>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</si>
  <si>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</si>
  <si>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</si>
  <si>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</si>
  <si>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</si>
  <si>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</si>
  <si>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</si>
  <si>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</si>
  <si>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</si>
  <si>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</si>
  <si>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</si>
  <si>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</si>
  <si>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</si>
  <si>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</si>
  <si>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</si>
  <si>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</si>
  <si>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</si>
  <si>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</si>
  <si>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</si>
  <si>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</si>
  <si>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</si>
  <si>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</si>
  <si>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</si>
  <si>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</si>
  <si>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</si>
  <si>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</si>
  <si>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</si>
  <si>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</si>
  <si>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</si>
  <si>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</si>
  <si>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</si>
  <si>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</si>
  <si>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</si>
  <si>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</si>
  <si>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</si>
  <si>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</si>
  <si>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</si>
  <si>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</si>
  <si>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</si>
  <si>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</si>
  <si>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</si>
  <si>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</si>
  <si>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</si>
  <si>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</si>
  <si>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</si>
  <si>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</si>
  <si>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</si>
  <si>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</si>
  <si>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</si>
  <si>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</si>
  <si>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</si>
  <si>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</si>
  <si>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</si>
  <si>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</si>
  <si>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</si>
  <si>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</si>
  <si>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</si>
  <si>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</si>
  <si>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</si>
  <si>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</si>
  <si>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</si>
  <si>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</si>
  <si>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</si>
  <si>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</si>
  <si>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</si>
  <si>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</si>
  <si>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</si>
  <si>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</si>
  <si>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</si>
  <si>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</si>
  <si>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</si>
  <si>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</si>
  <si>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</si>
  <si>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</si>
  <si>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</si>
  <si>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</si>
  <si>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</si>
  <si>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</si>
  <si>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</si>
  <si>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</si>
  <si>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</si>
  <si>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</si>
  <si>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</si>
  <si>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</si>
  <si>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</si>
  <si>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</si>
  <si>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</si>
  <si>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</si>
  <si>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</si>
  <si>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</si>
  <si>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</si>
  <si>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</si>
  <si>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</si>
  <si>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</si>
  <si>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</si>
  <si>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</si>
  <si>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</si>
  <si>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</si>
  <si>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</si>
  <si>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</si>
  <si>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</si>
  <si>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</si>
  <si>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</si>
  <si>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</si>
  <si>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</si>
  <si>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</si>
  <si>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</si>
  <si>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</si>
  <si>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</si>
  <si>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</si>
  <si>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</si>
  <si>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</si>
  <si>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</si>
  <si>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</si>
  <si>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</si>
  <si>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</si>
  <si>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</si>
  <si>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</si>
  <si>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</si>
  <si>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</si>
  <si>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</si>
  <si>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</si>
  <si>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</si>
  <si>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</si>
  <si>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</si>
  <si>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</si>
  <si>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</si>
  <si>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</si>
  <si>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</si>
  <si>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</si>
  <si>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</si>
  <si>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</si>
  <si>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</si>
  <si>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</si>
  <si>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</si>
  <si>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</si>
  <si>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</si>
  <si>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</si>
  <si>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</si>
  <si>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</si>
  <si>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</si>
  <si>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</si>
  <si>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</si>
  <si>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</si>
  <si>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</si>
  <si>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</si>
  <si>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</si>
  <si>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</si>
  <si>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</si>
  <si>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</si>
  <si>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</si>
  <si>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</si>
  <si>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</si>
  <si>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</si>
  <si>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</si>
  <si>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</si>
  <si>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</si>
  <si>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</si>
  <si>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</si>
  <si>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</si>
  <si>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</si>
  <si>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</si>
  <si>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</si>
  <si>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</si>
  <si>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</si>
  <si>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</si>
  <si>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</si>
  <si>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</si>
  <si>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</si>
  <si>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</si>
  <si>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</si>
  <si>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</si>
  <si>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</si>
  <si>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</si>
  <si>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</si>
  <si>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</si>
  <si>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</si>
  <si>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</si>
  <si>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</si>
  <si>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</si>
  <si>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</si>
  <si>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</si>
  <si>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</si>
  <si>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</si>
  <si>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</si>
  <si>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</si>
  <si>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</si>
  <si>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</si>
  <si>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</si>
  <si>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</si>
  <si>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</si>
  <si>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</si>
  <si>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</si>
  <si>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</si>
  <si>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</si>
  <si>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</si>
  <si>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</si>
  <si>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</si>
  <si>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</si>
  <si>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</si>
  <si>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</si>
  <si>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</si>
  <si>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</si>
  <si>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</si>
  <si>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</si>
  <si>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</si>
  <si>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</si>
  <si>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</si>
  <si>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</si>
  <si>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</si>
  <si>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</si>
  <si>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</si>
  <si>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</si>
  <si>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</si>
  <si>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</si>
  <si>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</si>
  <si>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</si>
  <si>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</si>
  <si>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</si>
  <si>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</si>
  <si>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</si>
  <si>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</si>
  <si>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</si>
  <si>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</si>
  <si>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</si>
  <si>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</si>
  <si>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</si>
  <si>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</si>
  <si>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</si>
  <si>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</si>
  <si>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</si>
  <si>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</si>
  <si>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</si>
  <si>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</si>
  <si>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</si>
  <si>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</si>
  <si>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</si>
  <si>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</si>
  <si>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</si>
  <si>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</si>
  <si>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</si>
  <si>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</si>
  <si>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</si>
  <si>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</si>
  <si>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</si>
  <si>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</si>
  <si>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</si>
  <si>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</si>
  <si>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</si>
  <si>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</si>
  <si>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</si>
  <si>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</si>
  <si>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</si>
  <si>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</si>
  <si>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</si>
  <si>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</si>
  <si>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</si>
  <si>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</si>
  <si>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</si>
  <si>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</si>
  <si>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</si>
  <si>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</si>
  <si>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</si>
  <si>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</si>
  <si>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</si>
  <si>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</si>
  <si>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</si>
  <si>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</si>
  <si>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</si>
  <si>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</si>
  <si>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</si>
  <si>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</si>
  <si>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</si>
  <si>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</si>
  <si>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</si>
  <si>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</si>
  <si>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</si>
  <si>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</si>
  <si>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</si>
  <si>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</si>
  <si>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</si>
  <si>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</si>
  <si>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</si>
  <si>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</si>
  <si>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</si>
  <si>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</si>
  <si>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</si>
  <si>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</si>
  <si>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</si>
  <si>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</si>
  <si>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</si>
  <si>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</si>
  <si>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</si>
  <si>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</si>
  <si>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</si>
  <si>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</si>
  <si>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</si>
  <si>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</si>
  <si>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</si>
  <si>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</si>
  <si>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</si>
  <si>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</si>
  <si>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</si>
  <si>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</si>
  <si>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</si>
  <si>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</si>
  <si>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</si>
  <si>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</si>
  <si>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</si>
  <si>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</si>
  <si>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</si>
  <si>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</si>
  <si>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</si>
  <si>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</si>
  <si>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</si>
  <si>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</si>
  <si>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</si>
  <si>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</si>
  <si>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</si>
  <si>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</si>
  <si>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</si>
  <si>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</si>
  <si>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</si>
  <si>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</si>
  <si>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</si>
  <si>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</si>
  <si>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</si>
  <si>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</si>
  <si>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</si>
  <si>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</si>
  <si>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</si>
  <si>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</si>
  <si>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</si>
  <si>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</si>
  <si>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</si>
  <si>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</si>
  <si>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</si>
  <si>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</si>
  <si>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</si>
  <si>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</si>
  <si>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</si>
  <si>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</si>
  <si>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</si>
  <si>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</si>
  <si>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</si>
  <si>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</si>
  <si>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</si>
  <si>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</si>
  <si>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</si>
  <si>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</si>
  <si>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</si>
  <si>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</si>
  <si>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</si>
  <si>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</si>
  <si>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</si>
  <si>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</si>
  <si>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</si>
  <si>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</si>
  <si>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</si>
  <si>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</si>
  <si>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</si>
  <si>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</si>
  <si>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</si>
  <si>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</si>
  <si>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</si>
  <si>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</si>
  <si>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</si>
  <si>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</si>
  <si>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</si>
  <si>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</si>
  <si>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</si>
  <si>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</si>
  <si>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</si>
  <si>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</si>
  <si>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</si>
  <si>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</si>
  <si>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</si>
  <si>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</si>
  <si>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</si>
  <si>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</si>
  <si>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</si>
  <si>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</si>
  <si>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</si>
  <si>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</si>
  <si>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</si>
  <si>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</si>
  <si>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</si>
  <si>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</si>
  <si>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</si>
  <si>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</si>
  <si>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</si>
  <si>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</si>
  <si>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</si>
  <si>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</si>
  <si>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</si>
  <si>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</si>
  <si>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</si>
  <si>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</si>
  <si>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</si>
  <si>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</si>
  <si>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</si>
  <si>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</si>
  <si>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</si>
  <si>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</si>
  <si>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</si>
  <si>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</si>
  <si>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</si>
  <si>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</si>
  <si>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</si>
  <si>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</si>
  <si>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</si>
  <si>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</si>
  <si>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</si>
  <si>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</si>
  <si>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</si>
  <si>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</si>
  <si>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</si>
  <si>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</si>
  <si>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</si>
  <si>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</si>
  <si>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</si>
  <si>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</si>
  <si>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</si>
  <si>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</si>
  <si>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</si>
  <si>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</si>
  <si>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</si>
  <si>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</si>
  <si>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</si>
  <si>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</si>
  <si>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</si>
  <si>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</si>
  <si>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</si>
  <si>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</si>
  <si>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</si>
  <si>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</si>
  <si>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</si>
  <si>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</si>
  <si>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</si>
  <si>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</si>
  <si>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</si>
  <si>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</si>
  <si>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</si>
  <si>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</si>
  <si>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</si>
  <si>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</si>
  <si>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</si>
  <si>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</si>
  <si>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</si>
  <si>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</si>
  <si>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</si>
  <si>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</si>
  <si>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</si>
  <si>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</si>
  <si>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</si>
  <si>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</si>
  <si>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</si>
  <si>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</si>
  <si>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</si>
  <si>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</si>
  <si>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</si>
  <si>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</si>
  <si>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</si>
  <si>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</si>
  <si>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</si>
  <si>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</si>
  <si>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</si>
  <si>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</si>
  <si>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</si>
  <si>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</si>
  <si>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</si>
  <si>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</si>
  <si>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</si>
  <si>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</si>
  <si>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</si>
  <si>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</si>
  <si>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</si>
  <si>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</si>
  <si>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</si>
  <si>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</si>
  <si>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</si>
  <si>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</si>
  <si>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</si>
  <si>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</si>
  <si>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</si>
  <si>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</si>
  <si>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</si>
  <si>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</si>
  <si>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</si>
  <si>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</si>
  <si>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</si>
  <si>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</si>
  <si>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</si>
  <si>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</si>
  <si>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</si>
  <si>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</si>
  <si>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</si>
  <si>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</si>
  <si>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</si>
  <si>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</si>
  <si>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</si>
  <si>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</si>
  <si>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</si>
  <si>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</si>
  <si>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</si>
  <si>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</si>
  <si>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</si>
  <si>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</si>
  <si>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</si>
  <si>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</si>
  <si>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</si>
  <si>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</si>
  <si>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</si>
  <si>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</si>
  <si>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</si>
  <si>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</si>
  <si>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</si>
  <si>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</si>
  <si>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</si>
  <si>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</si>
  <si>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</si>
  <si>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</si>
  <si>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</si>
  <si>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</si>
  <si>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</si>
  <si>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</si>
  <si>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</si>
  <si>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</si>
  <si>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</si>
  <si>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</si>
  <si>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</si>
  <si>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</si>
  <si>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</si>
  <si>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</si>
  <si>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</si>
  <si>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</si>
  <si>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</si>
  <si>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</si>
  <si>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</si>
  <si>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</si>
  <si>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</si>
  <si>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</si>
  <si>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</si>
  <si>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</si>
  <si>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</si>
  <si>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</si>
  <si>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</si>
  <si>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</si>
  <si>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</si>
  <si>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</si>
  <si>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</si>
  <si>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</si>
  <si>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</si>
  <si>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</si>
  <si>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</si>
  <si>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</si>
  <si>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</si>
  <si>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</si>
  <si>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</si>
  <si>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</si>
  <si>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</si>
  <si>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</si>
  <si>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</si>
  <si>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</si>
  <si>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</si>
  <si>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</si>
  <si>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</si>
  <si>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</si>
  <si>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</si>
  <si>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</si>
  <si>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</si>
  <si>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</si>
  <si>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</si>
  <si>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</si>
  <si>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</si>
  <si>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</si>
  <si>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</si>
  <si>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</si>
  <si>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</si>
  <si>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</si>
  <si>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</si>
  <si>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</si>
  <si>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</si>
  <si>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</si>
  <si>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</si>
  <si>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</si>
  <si>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</si>
  <si>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</si>
  <si>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</si>
  <si>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</si>
  <si>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</si>
  <si>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</si>
  <si>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</si>
  <si>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</si>
  <si>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</si>
  <si>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</si>
  <si>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</si>
  <si>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</si>
  <si>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</si>
  <si>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</si>
  <si>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</si>
  <si>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</si>
  <si>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</si>
  <si>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</si>
  <si>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</si>
  <si>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</si>
  <si>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</si>
  <si>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</si>
  <si>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</si>
  <si>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</si>
  <si>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</si>
  <si>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</si>
  <si>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</si>
  <si>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</si>
  <si>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</si>
  <si>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</si>
  <si>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</si>
  <si>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</si>
  <si>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</si>
  <si>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</si>
  <si>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</si>
  <si>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</si>
  <si>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</si>
  <si>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</si>
  <si>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</si>
  <si>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</si>
  <si>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</si>
  <si>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</si>
  <si>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</si>
  <si>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</si>
  <si>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</si>
  <si>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</si>
  <si>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</si>
  <si>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</si>
  <si>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</si>
  <si>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</si>
  <si>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</si>
  <si>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</si>
  <si>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</si>
  <si>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</si>
  <si>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</si>
  <si>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</si>
  <si>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</si>
  <si>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</si>
  <si>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</si>
  <si>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</si>
  <si>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</si>
  <si>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</si>
  <si>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</si>
  <si>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</si>
  <si>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</si>
  <si>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</si>
  <si>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</si>
  <si>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</si>
  <si>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</si>
  <si>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</si>
  <si>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</si>
  <si>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</si>
  <si>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</si>
  <si>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</si>
  <si>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</si>
  <si>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</si>
  <si>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</si>
  <si>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</si>
  <si>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</si>
  <si>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</si>
  <si>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</si>
  <si>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</si>
  <si>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</si>
  <si>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</si>
  <si>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</si>
  <si>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</si>
  <si>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</si>
  <si>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</si>
  <si>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</si>
  <si>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</si>
  <si>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</si>
  <si>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</si>
  <si>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</si>
  <si>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</si>
  <si>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</si>
  <si>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</si>
  <si>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</si>
  <si>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</si>
  <si>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</si>
  <si>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</si>
  <si>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</si>
  <si>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</si>
  <si>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</si>
  <si>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</si>
  <si>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</si>
  <si>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</si>
  <si>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</si>
  <si>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</si>
  <si>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</si>
  <si>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</si>
  <si>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</si>
  <si>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</si>
  <si>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</si>
  <si>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</si>
  <si>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</si>
  <si>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</si>
  <si>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</si>
  <si>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</si>
  <si>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</si>
  <si>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</si>
  <si>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</si>
  <si>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</si>
  <si>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</si>
  <si>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</si>
  <si>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</si>
  <si>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</si>
  <si>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</si>
  <si>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</si>
  <si>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</si>
  <si>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</si>
  <si>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</si>
  <si>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</si>
  <si>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</si>
  <si>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</si>
  <si>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</si>
  <si>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</si>
  <si>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</si>
  <si>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</si>
  <si>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</si>
  <si>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</si>
  <si>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</si>
  <si>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</si>
  <si>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</si>
  <si>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</si>
  <si>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</si>
  <si>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</si>
  <si>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</si>
  <si>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</si>
  <si>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</si>
  <si>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</si>
  <si>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</si>
  <si>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</si>
  <si>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</si>
  <si>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</si>
  <si>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</si>
  <si>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</si>
  <si>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</si>
  <si>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</si>
  <si>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</si>
  <si>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</si>
  <si>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</si>
  <si>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</si>
  <si>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</si>
  <si>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</si>
  <si>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</si>
  <si>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</si>
  <si>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</si>
  <si>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</si>
  <si>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</si>
  <si>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</si>
  <si>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</si>
  <si>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</si>
  <si>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</si>
  <si>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</si>
  <si>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</si>
  <si>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</si>
  <si>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</si>
  <si>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</si>
  <si>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</si>
  <si>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</si>
  <si>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</si>
  <si>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</si>
  <si>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</si>
  <si>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</si>
  <si>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</si>
  <si>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</si>
  <si>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</si>
  <si>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</si>
  <si>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</si>
  <si>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</si>
  <si>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</si>
  <si>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</si>
  <si>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</si>
  <si>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</si>
  <si>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</si>
  <si>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</si>
  <si>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</si>
  <si>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</si>
  <si>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</si>
  <si>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</si>
  <si>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</si>
  <si>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</si>
  <si>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</si>
  <si>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</si>
  <si>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</si>
  <si>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</si>
  <si>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</si>
  <si>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</si>
  <si>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</si>
  <si>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</si>
  <si>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</si>
  <si>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</si>
  <si>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</si>
  <si>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</si>
  <si>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</si>
  <si>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</si>
  <si>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</si>
  <si>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</si>
  <si>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</si>
  <si>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</si>
  <si>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</si>
  <si>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</si>
  <si>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</si>
  <si>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</si>
  <si>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</si>
  <si>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</si>
  <si>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</si>
  <si>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</si>
  <si>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</si>
  <si>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</si>
  <si>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</si>
  <si>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</si>
  <si>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</si>
  <si>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</si>
  <si>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</si>
  <si>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</si>
  <si>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</si>
  <si>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</si>
  <si>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</si>
  <si>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</si>
  <si>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</si>
  <si>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</si>
  <si>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</si>
  <si>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</si>
  <si>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</si>
  <si>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</si>
  <si>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</si>
  <si>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</si>
  <si>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</si>
  <si>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</si>
  <si>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</si>
  <si>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</si>
  <si>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</si>
  <si>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</si>
  <si>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</si>
  <si>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</si>
  <si>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</si>
  <si>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</si>
  <si>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</si>
  <si>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</si>
  <si>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</si>
  <si>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</si>
  <si>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</si>
  <si>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</si>
  <si>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</si>
  <si>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</si>
  <si>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</si>
  <si>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</si>
  <si>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</si>
  <si>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</si>
  <si>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</si>
  <si>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</si>
  <si>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</si>
  <si>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</si>
  <si>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</si>
  <si>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</si>
  <si>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</si>
  <si>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</si>
  <si>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</si>
  <si>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</si>
  <si>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</si>
  <si>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</si>
  <si>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</si>
  <si>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</si>
  <si>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</si>
  <si>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</si>
  <si>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</si>
  <si>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</si>
  <si>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</si>
  <si>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</si>
  <si>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</si>
  <si>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</si>
  <si>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</si>
  <si>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</si>
  <si>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</si>
  <si>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</si>
  <si>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</si>
  <si>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</si>
  <si>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</si>
  <si>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</si>
  <si>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</si>
  <si>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</si>
  <si>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</si>
  <si>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</si>
  <si>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</si>
  <si>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</si>
  <si>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</si>
  <si>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</si>
  <si>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</si>
  <si>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</si>
  <si>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</si>
  <si>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</si>
  <si>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</si>
  <si>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</si>
  <si>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</si>
  <si>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</si>
  <si>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</si>
  <si>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</si>
  <si>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</si>
  <si>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</si>
  <si>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</si>
  <si>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</si>
  <si>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</si>
  <si>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</si>
  <si>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</si>
  <si>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</si>
  <si>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</si>
  <si>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</si>
  <si>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</si>
  <si>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</si>
  <si>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</si>
  <si>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</si>
  <si>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</si>
  <si>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</si>
  <si>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</si>
  <si>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</si>
  <si>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</si>
  <si>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</si>
  <si>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</si>
  <si>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</si>
  <si>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</si>
  <si>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</si>
  <si>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</si>
  <si>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</si>
  <si>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</si>
  <si>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</si>
  <si>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</si>
  <si>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</si>
  <si>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</si>
  <si>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</si>
  <si>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</si>
  <si>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</si>
  <si>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</si>
  <si>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</si>
  <si>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</si>
  <si>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</si>
  <si>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</si>
  <si>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</si>
  <si>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</si>
  <si>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</si>
  <si>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</si>
  <si>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</si>
  <si>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</si>
  <si>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</si>
  <si>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</si>
  <si>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</si>
  <si>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</si>
  <si>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</si>
  <si>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</si>
  <si>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</si>
  <si>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</si>
  <si>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</si>
  <si>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</si>
  <si>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</si>
  <si>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</si>
  <si>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</si>
  <si>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</si>
  <si>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</si>
  <si>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</si>
  <si>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</si>
  <si>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</si>
  <si>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</si>
  <si>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</si>
  <si>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</si>
  <si>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</si>
  <si>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</si>
  <si>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</si>
  <si>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</si>
  <si>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</si>
  <si>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</si>
  <si>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</si>
  <si>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</si>
  <si>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</si>
  <si>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</si>
  <si>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</si>
  <si>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</si>
  <si>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</si>
  <si>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</si>
  <si>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</si>
  <si>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</si>
  <si>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</si>
  <si>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</si>
  <si>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</si>
  <si>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</si>
  <si>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</si>
  <si>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</si>
  <si>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</si>
  <si>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</si>
  <si>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</si>
  <si>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</si>
  <si>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</si>
  <si>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</si>
  <si>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</si>
  <si>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</si>
  <si>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</si>
  <si>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</si>
  <si>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</si>
  <si>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</si>
  <si>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</si>
  <si>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</si>
  <si>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</si>
  <si>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</si>
  <si>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</si>
  <si>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</si>
  <si>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</si>
  <si>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</si>
  <si>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</si>
  <si>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</si>
  <si>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</si>
  <si>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</si>
  <si>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</si>
  <si>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</si>
  <si>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</si>
  <si>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</si>
  <si>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</si>
  <si>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</si>
  <si>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</si>
  <si>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</si>
  <si>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</si>
  <si>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</si>
  <si>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</si>
  <si>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</si>
  <si>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</si>
  <si>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</si>
  <si>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</si>
  <si>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</si>
  <si>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</si>
  <si>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</si>
  <si>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</si>
  <si>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</si>
  <si>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</si>
  <si>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</si>
  <si>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</si>
  <si>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</si>
  <si>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</si>
  <si>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</si>
  <si>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</si>
  <si>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</si>
  <si>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</si>
  <si>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</si>
  <si>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</si>
  <si>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</si>
  <si>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</si>
  <si>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</si>
  <si>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</si>
  <si>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</si>
  <si>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</si>
  <si>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</si>
  <si>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</si>
  <si>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</si>
  <si>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</si>
  <si>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</si>
  <si>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</si>
  <si>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</si>
  <si>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</si>
  <si>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</si>
  <si>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</si>
  <si>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</si>
  <si>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</si>
  <si>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</si>
  <si>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</si>
  <si>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</si>
  <si>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</si>
  <si>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</si>
  <si>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</si>
  <si>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</si>
  <si>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</si>
  <si>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</si>
  <si>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</si>
  <si>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</si>
  <si>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</si>
  <si>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</si>
  <si>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</si>
  <si>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</si>
  <si>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</si>
  <si>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</si>
  <si>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</si>
  <si>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</si>
  <si>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</si>
  <si>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</si>
  <si>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</si>
  <si>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</si>
  <si>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</si>
  <si>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</si>
  <si>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</si>
  <si>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</si>
  <si>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</si>
  <si>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</si>
  <si>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</si>
  <si>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</si>
  <si>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</si>
  <si>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</si>
  <si>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</si>
  <si>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</si>
  <si>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</si>
  <si>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</si>
  <si>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</si>
  <si>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</si>
  <si>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</si>
  <si>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</si>
  <si>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</si>
  <si>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</si>
  <si>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</si>
  <si>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</si>
  <si>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</si>
  <si>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</si>
  <si>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</si>
  <si>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</si>
  <si>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</si>
  <si>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</si>
  <si>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</si>
  <si>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</si>
  <si>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</si>
  <si>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</si>
  <si>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</si>
  <si>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</si>
  <si>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</si>
  <si>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</si>
  <si>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</si>
  <si>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</si>
  <si>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</si>
  <si>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</si>
  <si>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</si>
  <si>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</si>
  <si>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</si>
  <si>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</si>
  <si>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</si>
  <si>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</si>
  <si>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</si>
  <si>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</si>
  <si>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</si>
  <si>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</si>
  <si>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</si>
  <si>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</si>
  <si>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</si>
  <si>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</si>
  <si>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</si>
  <si>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</si>
  <si>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</si>
  <si>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</si>
  <si>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</si>
  <si>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</si>
  <si>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</si>
  <si>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</si>
  <si>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</si>
  <si>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</si>
  <si>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</si>
  <si>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</si>
  <si>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</si>
  <si>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</si>
  <si>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</si>
  <si>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</si>
  <si>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</si>
  <si>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</si>
  <si>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</si>
  <si>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</si>
  <si>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</si>
  <si>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</si>
  <si>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</si>
  <si>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</si>
  <si>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</si>
  <si>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</si>
  <si>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</si>
  <si>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</si>
  <si>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</si>
  <si>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</si>
  <si>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</si>
  <si>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</si>
  <si>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</si>
  <si>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</si>
  <si>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</si>
  <si>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</si>
  <si>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</si>
  <si>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</si>
  <si>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</si>
  <si>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</si>
  <si>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</si>
  <si>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</si>
  <si>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</si>
  <si>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</si>
  <si>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</si>
  <si>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</si>
  <si>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</si>
  <si>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</si>
  <si>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</si>
  <si>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</si>
  <si>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</si>
  <si>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</si>
  <si>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</si>
  <si>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</si>
  <si>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</si>
  <si>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</si>
  <si>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</si>
  <si>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</si>
  <si>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</si>
  <si>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</si>
  <si>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</si>
  <si>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</si>
  <si>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</si>
  <si>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</si>
  <si>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</si>
  <si>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</si>
  <si>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</si>
  <si>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</si>
  <si>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</si>
  <si>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</si>
  <si>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</si>
  <si>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</si>
  <si>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</si>
  <si>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</si>
  <si>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</si>
  <si>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</si>
  <si>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</si>
  <si>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</si>
  <si>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</si>
  <si>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</si>
  <si>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</si>
  <si>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</si>
  <si>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</si>
  <si>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</si>
  <si>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</si>
  <si>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</si>
  <si>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</si>
  <si>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</si>
  <si>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</si>
  <si>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</si>
  <si>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</si>
  <si>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</si>
  <si>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</si>
  <si>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</si>
  <si>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</si>
  <si>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</si>
  <si>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</si>
  <si>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</si>
  <si>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</si>
  <si>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</si>
  <si>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</si>
  <si>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</si>
  <si>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</si>
  <si>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</si>
  <si>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</si>
  <si>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</si>
  <si>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</si>
  <si>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</si>
  <si>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</si>
  <si>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</si>
  <si>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</si>
  <si>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</si>
  <si>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</si>
  <si>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</si>
  <si>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</si>
  <si>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</si>
  <si>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</si>
  <si>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</si>
  <si>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</si>
  <si>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</si>
  <si>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</si>
  <si>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</si>
  <si>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</si>
  <si>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</si>
  <si>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</si>
  <si>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</si>
  <si>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</si>
  <si>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</si>
  <si>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</si>
  <si>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</si>
  <si>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</si>
  <si>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</si>
  <si>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</si>
  <si>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</si>
  <si>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</si>
  <si>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</si>
  <si>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</si>
  <si>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</si>
  <si>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</si>
  <si>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</si>
  <si>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</si>
  <si>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</si>
  <si>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</si>
  <si>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</si>
  <si>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</si>
  <si>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</si>
  <si>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</si>
  <si>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</si>
  <si>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</si>
  <si>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</si>
  <si>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</si>
  <si>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</si>
  <si>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</si>
  <si>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</si>
  <si>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</si>
  <si>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</si>
  <si>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</si>
  <si>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</si>
  <si>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</si>
  <si>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</si>
  <si>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</si>
  <si>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</si>
  <si>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</si>
  <si>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</si>
  <si>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</si>
  <si>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</si>
  <si>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</si>
  <si>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</si>
  <si>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</si>
  <si>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</si>
  <si>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</si>
  <si>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</si>
  <si>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</si>
  <si>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</si>
  <si>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</si>
  <si>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</si>
  <si>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</si>
  <si>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</si>
  <si>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</si>
  <si>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</si>
  <si>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</si>
  <si>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</si>
  <si>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</si>
  <si>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</si>
  <si>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</si>
  <si>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</si>
  <si>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</si>
  <si>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</si>
  <si>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</si>
  <si>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</si>
  <si>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</si>
  <si>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</si>
  <si>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</si>
  <si>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</si>
  <si>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</si>
  <si>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</si>
  <si>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</si>
  <si>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</si>
  <si>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</si>
  <si>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</si>
  <si>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</si>
  <si>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</si>
  <si>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</si>
  <si>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</si>
  <si>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</si>
  <si>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</si>
  <si>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</si>
  <si>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</si>
  <si>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</si>
  <si>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</si>
  <si>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</si>
  <si>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</si>
  <si>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</si>
  <si>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</si>
  <si>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</si>
  <si>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</si>
  <si>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</si>
  <si>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</si>
  <si>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</si>
  <si>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</si>
  <si>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</si>
  <si>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</si>
  <si>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</si>
  <si>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</si>
  <si>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</si>
  <si>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</si>
  <si>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</si>
  <si>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</si>
  <si>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</si>
  <si>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</si>
  <si>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</si>
  <si>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</si>
  <si>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</si>
  <si>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</si>
  <si>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</si>
  <si>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</si>
  <si>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</si>
  <si>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</si>
  <si>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</si>
  <si>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</si>
  <si>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</si>
  <si>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</si>
  <si>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</si>
  <si>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</si>
  <si>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</si>
  <si>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</si>
  <si>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</si>
  <si>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</si>
  <si>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</si>
  <si>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</si>
  <si>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</si>
  <si>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</si>
  <si>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</si>
  <si>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</si>
  <si>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</si>
  <si>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</si>
  <si>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</si>
  <si>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</si>
  <si>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</si>
  <si>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</si>
  <si>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</si>
  <si>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</si>
  <si>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</si>
  <si>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</si>
  <si>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</si>
  <si>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</si>
  <si>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</si>
  <si>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</si>
  <si>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</si>
  <si>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</si>
  <si>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</si>
  <si>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</si>
  <si>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</si>
  <si>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</si>
  <si>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</si>
  <si>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</si>
  <si>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</si>
  <si>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</si>
  <si>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</si>
  <si>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</si>
  <si>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</si>
  <si>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</si>
  <si>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</si>
  <si>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</si>
  <si>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</si>
  <si>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</si>
  <si>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</si>
  <si>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</si>
  <si>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</si>
  <si>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</si>
  <si>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</si>
  <si>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</si>
  <si>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</si>
  <si>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</si>
  <si>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</si>
  <si>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</si>
  <si>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</si>
  <si>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</si>
  <si>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</si>
  <si>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</si>
  <si>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</si>
  <si>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</si>
  <si>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</si>
  <si>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</si>
  <si>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</si>
  <si>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</si>
  <si>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</si>
  <si>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</si>
  <si>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</si>
  <si>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</si>
  <si>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</si>
  <si>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</si>
  <si>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</si>
  <si>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</si>
  <si>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</si>
  <si>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</si>
  <si>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</si>
  <si>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</si>
  <si>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</si>
  <si>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</si>
  <si>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</si>
  <si>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</si>
  <si>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</si>
  <si>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</si>
  <si>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</si>
  <si>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</si>
  <si>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</si>
  <si>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</si>
  <si>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</si>
  <si>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</si>
  <si>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</si>
  <si>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</si>
  <si>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</si>
  <si>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</si>
  <si>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</si>
  <si>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</si>
  <si>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</si>
  <si>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</si>
  <si>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</si>
  <si>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</si>
  <si>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</si>
  <si>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</si>
  <si>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</si>
  <si>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</si>
  <si>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</si>
  <si>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</si>
  <si>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</si>
  <si>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</si>
  <si>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</si>
  <si>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</si>
  <si>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</si>
  <si>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</si>
  <si>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</si>
  <si>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</si>
  <si>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</si>
  <si>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</si>
  <si>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</si>
  <si>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</si>
  <si>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</si>
  <si>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</si>
  <si>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</si>
  <si>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</si>
  <si>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</si>
  <si>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</si>
  <si>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</si>
  <si>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</si>
  <si>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</si>
  <si>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</si>
  <si>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</si>
  <si>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</si>
  <si>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</si>
  <si>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</si>
  <si>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</si>
  <si>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</si>
  <si>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</si>
  <si>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</si>
  <si>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</si>
  <si>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</si>
  <si>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</si>
  <si>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</si>
  <si>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</si>
  <si>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</si>
  <si>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</si>
  <si>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</si>
  <si>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</si>
  <si>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</si>
  <si>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</si>
  <si>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</si>
  <si>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</si>
  <si>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</si>
  <si>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</si>
  <si>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</si>
  <si>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</si>
  <si>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</si>
  <si>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</si>
  <si>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</si>
  <si>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</si>
  <si>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</si>
  <si>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</si>
  <si>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</si>
  <si>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</si>
  <si>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</si>
  <si>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</si>
  <si>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</si>
  <si>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</si>
  <si>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</si>
  <si>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</si>
  <si>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</si>
  <si>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</si>
  <si>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</si>
  <si>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</si>
  <si>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</si>
  <si>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</si>
  <si>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</si>
  <si>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</si>
  <si>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</si>
  <si>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</si>
  <si>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</si>
  <si>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</si>
  <si>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</si>
  <si>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</si>
  <si>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</si>
  <si>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</si>
  <si>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</si>
  <si>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</si>
  <si>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</si>
  <si>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</si>
  <si>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</si>
  <si>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</si>
  <si>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</si>
  <si>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</si>
  <si>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</si>
  <si>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</si>
  <si>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</si>
  <si>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</si>
  <si>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</si>
  <si>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</si>
  <si>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</si>
  <si>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</si>
  <si>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</si>
  <si>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</si>
  <si>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</si>
  <si>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</si>
  <si>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</si>
  <si>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</si>
  <si>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</si>
  <si>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</si>
  <si>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</si>
  <si>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</si>
  <si>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</si>
  <si>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</si>
  <si>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</si>
  <si>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</si>
  <si>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</si>
  <si>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</si>
  <si>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</si>
  <si>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</si>
  <si>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</si>
  <si>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</si>
  <si>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</si>
  <si>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</si>
  <si>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</si>
  <si>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</si>
  <si>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</si>
  <si>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</si>
  <si>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</si>
  <si>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</si>
  <si>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</si>
  <si>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</si>
  <si>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</si>
  <si>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</si>
  <si>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</si>
  <si>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</si>
  <si>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</si>
  <si>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</si>
  <si>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</si>
  <si>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</si>
  <si>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</si>
  <si>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</si>
  <si>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</si>
  <si>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</si>
  <si>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</si>
  <si>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</si>
  <si>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</si>
  <si>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</si>
  <si>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</si>
  <si>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</si>
  <si>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</si>
  <si>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</si>
  <si>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</si>
  <si>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</si>
  <si>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</si>
  <si>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</si>
  <si>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</si>
  <si>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</si>
  <si>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</si>
  <si>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</si>
  <si>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</si>
  <si>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</si>
  <si>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</si>
  <si>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</si>
  <si>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</si>
  <si>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</si>
  <si>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</si>
  <si>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</si>
  <si>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</si>
  <si>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</si>
  <si>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</si>
  <si>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</si>
  <si>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</si>
  <si>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</si>
  <si>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</si>
  <si>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</si>
  <si>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</si>
  <si>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</si>
  <si>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</si>
  <si>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</si>
  <si>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</si>
  <si>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</si>
  <si>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</si>
  <si>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</si>
  <si>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</si>
  <si>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</si>
  <si>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</si>
  <si>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</si>
  <si>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</si>
  <si>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</si>
  <si>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</si>
  <si>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</si>
  <si>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</si>
  <si>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</si>
  <si>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</si>
  <si>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</si>
  <si>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</si>
  <si>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</si>
  <si>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</si>
  <si>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</si>
  <si>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</si>
  <si>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</si>
  <si>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</si>
  <si>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</si>
  <si>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</si>
  <si>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</si>
  <si>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</si>
  <si>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</si>
  <si>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</si>
  <si>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</si>
  <si>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</si>
  <si>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</si>
  <si>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</si>
  <si>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</si>
  <si>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</si>
  <si>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</si>
  <si>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</si>
  <si>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</si>
  <si>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</si>
  <si>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</si>
  <si>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</si>
  <si>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</si>
  <si>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</si>
  <si>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</si>
  <si>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</si>
  <si>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</si>
  <si>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</si>
  <si>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</si>
  <si>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</si>
  <si>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</si>
  <si>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</si>
  <si>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</si>
  <si>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</si>
  <si>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</si>
  <si>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</si>
  <si>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</si>
  <si>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</si>
  <si>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</si>
  <si>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</si>
  <si>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</si>
  <si>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</si>
  <si>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</si>
  <si>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</si>
  <si>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</si>
  <si>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</si>
  <si>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</si>
  <si>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</si>
  <si>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</si>
  <si>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</si>
  <si>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</si>
  <si>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</si>
  <si>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</si>
  <si>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</si>
  <si>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</si>
  <si>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</si>
  <si>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</si>
  <si>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</si>
  <si>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</si>
  <si>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</si>
  <si>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</si>
  <si>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</si>
  <si>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</si>
  <si>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</si>
  <si>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</si>
  <si>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</si>
  <si>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</si>
  <si>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</si>
  <si>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</si>
  <si>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</si>
  <si>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</si>
  <si>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</si>
  <si>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</si>
  <si>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</si>
  <si>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</si>
  <si>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</si>
  <si>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</si>
  <si>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</si>
  <si>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</si>
  <si>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</si>
  <si>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</si>
  <si>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</si>
  <si>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</si>
  <si>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</si>
  <si>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</si>
  <si>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</si>
  <si>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</si>
  <si>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</si>
  <si>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</si>
  <si>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</si>
  <si>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</si>
  <si>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</si>
  <si>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</si>
  <si>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</si>
  <si>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</si>
  <si>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</si>
  <si>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</si>
  <si>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</si>
  <si>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</si>
  <si>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</si>
  <si>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</si>
  <si>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</si>
  <si>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</si>
  <si>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</si>
  <si>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</si>
  <si>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</si>
  <si>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</si>
  <si>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</si>
  <si>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</si>
  <si>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</si>
  <si>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</si>
  <si>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</si>
  <si>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</si>
  <si>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</si>
  <si>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</si>
  <si>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</si>
  <si>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</si>
  <si>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</si>
  <si>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</si>
  <si>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</si>
  <si>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</si>
  <si>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</si>
  <si>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</si>
  <si>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</si>
  <si>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</si>
  <si>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</si>
  <si>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</si>
  <si>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</si>
  <si>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</si>
  <si>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</si>
  <si>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</si>
  <si>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</si>
  <si>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</si>
  <si>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</si>
  <si>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</si>
  <si>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</si>
  <si>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</si>
  <si>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</si>
  <si>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</si>
  <si>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</si>
  <si>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</si>
  <si>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</si>
  <si>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</si>
  <si>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</si>
  <si>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</si>
  <si>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</si>
  <si>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</si>
  <si>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</si>
  <si>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</si>
  <si>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</si>
  <si>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</si>
  <si>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</si>
  <si>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</si>
  <si>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</si>
  <si>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</si>
  <si>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</si>
  <si>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</si>
  <si>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</si>
  <si>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</si>
  <si>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</si>
  <si>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</si>
  <si>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</si>
  <si>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</si>
  <si>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</si>
  <si>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</si>
  <si>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</si>
  <si>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</si>
  <si>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</si>
  <si>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</si>
  <si>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</si>
  <si>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</si>
  <si>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</si>
  <si>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</si>
  <si>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</si>
  <si>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</si>
  <si>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</si>
  <si>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</si>
  <si>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</si>
  <si>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</si>
  <si>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</si>
  <si>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</si>
  <si>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</si>
  <si>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</si>
  <si>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</si>
  <si>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</si>
  <si>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</si>
  <si>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</si>
  <si>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</si>
  <si>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</si>
  <si>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</si>
  <si>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</si>
  <si>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</si>
  <si>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</si>
  <si>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</si>
  <si>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</si>
  <si>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</si>
  <si>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</si>
  <si>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</si>
  <si>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</si>
  <si>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</si>
  <si>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</si>
  <si>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</si>
  <si>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</si>
  <si>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</si>
  <si>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</si>
  <si>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</si>
  <si>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</si>
  <si>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</si>
  <si>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</si>
  <si>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</si>
  <si>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</si>
  <si>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</si>
  <si>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</si>
  <si>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</si>
  <si>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</si>
  <si>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</si>
  <si>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</si>
  <si>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</si>
  <si>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</si>
  <si>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</si>
  <si>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</si>
  <si>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</si>
  <si>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</si>
  <si>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</si>
  <si>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</si>
  <si>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</si>
  <si>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</si>
  <si>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</si>
  <si>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</si>
  <si>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</si>
  <si>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</si>
  <si>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</si>
  <si>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</si>
  <si>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</si>
  <si>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</si>
  <si>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</si>
  <si>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</si>
  <si>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</si>
  <si>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</si>
  <si>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</si>
  <si>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</si>
  <si>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</si>
  <si>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</si>
  <si>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</si>
  <si>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</si>
  <si>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</si>
  <si>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</si>
  <si>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</si>
  <si>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</si>
  <si>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</si>
  <si>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</si>
  <si>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</si>
  <si>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</si>
  <si>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</si>
  <si>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</si>
  <si>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</si>
  <si>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</si>
  <si>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</si>
  <si>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</si>
  <si>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</si>
  <si>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</si>
  <si>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</si>
  <si>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</si>
  <si>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</si>
  <si>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</si>
  <si>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</si>
  <si>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</si>
  <si>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</si>
  <si>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</si>
  <si>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</si>
  <si>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</si>
  <si>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</si>
  <si>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</si>
  <si>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</si>
  <si>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</si>
  <si>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</si>
  <si>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</si>
  <si>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</si>
  <si>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</si>
  <si>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</si>
  <si>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</si>
  <si>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</si>
  <si>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</si>
  <si>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</si>
  <si>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</si>
  <si>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</si>
  <si>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</si>
  <si>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</si>
  <si>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</si>
  <si>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</si>
  <si>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</si>
  <si>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</si>
  <si>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</si>
  <si>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</si>
  <si>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</si>
  <si>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</si>
  <si>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</si>
  <si>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</si>
  <si>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</si>
  <si>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</si>
  <si>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</si>
  <si>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</si>
  <si>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</si>
  <si>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</si>
  <si>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</si>
  <si>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</si>
  <si>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</si>
  <si>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</si>
  <si>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</si>
  <si>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</si>
  <si>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</si>
  <si>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</si>
  <si>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</si>
  <si>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</si>
  <si>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</si>
  <si>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</si>
  <si>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</si>
  <si>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</si>
  <si>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</si>
  <si>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</si>
  <si>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</si>
  <si>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</si>
  <si>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</si>
  <si>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</si>
  <si>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</si>
  <si>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</si>
  <si>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</si>
  <si>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</si>
  <si>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</si>
  <si>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</si>
  <si>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</si>
  <si>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</si>
  <si>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</si>
  <si>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</si>
  <si>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</si>
  <si>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</si>
  <si>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</si>
  <si>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</si>
  <si>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</si>
  <si>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</si>
  <si>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</si>
  <si>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</si>
  <si>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</si>
  <si>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</si>
  <si>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</si>
  <si>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</si>
  <si>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</si>
  <si>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</si>
  <si>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</si>
  <si>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</si>
  <si>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</si>
  <si>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</si>
  <si>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</si>
  <si>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</si>
  <si>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</si>
  <si>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</si>
  <si>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</si>
  <si>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</si>
  <si>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</si>
  <si>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</si>
  <si>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</si>
  <si>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</si>
  <si>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</si>
  <si>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</si>
  <si>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</si>
  <si>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</si>
  <si>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</si>
  <si>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</si>
  <si>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</si>
  <si>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</si>
  <si>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</si>
  <si>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</si>
  <si>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</si>
  <si>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</si>
  <si>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</si>
  <si>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</si>
  <si>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</si>
  <si>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</si>
  <si>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</si>
  <si>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</si>
  <si>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</si>
  <si>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</si>
  <si>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</si>
  <si>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</si>
  <si>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</si>
  <si>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</si>
  <si>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</si>
  <si>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</si>
  <si>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</si>
  <si>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</si>
  <si>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</si>
  <si>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</si>
  <si>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</si>
  <si>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</si>
  <si>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</si>
  <si>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</si>
  <si>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</si>
  <si>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</si>
  <si>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</si>
  <si>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</si>
  <si>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</si>
  <si>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</si>
  <si>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</si>
  <si>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</si>
  <si>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</si>
  <si>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</si>
  <si>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</si>
  <si>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</si>
  <si>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</si>
  <si>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</si>
  <si>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</si>
  <si>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</si>
  <si>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</si>
  <si>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</si>
  <si>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</si>
  <si>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</si>
  <si>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</si>
  <si>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</si>
  <si>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</si>
  <si>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</si>
  <si>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</si>
  <si>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</si>
  <si>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</si>
  <si>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</si>
  <si>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</si>
  <si>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</si>
  <si>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</si>
  <si>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</si>
  <si>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</si>
  <si>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</si>
  <si>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</si>
  <si>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</si>
  <si>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</si>
  <si>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</si>
  <si>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</si>
  <si>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</si>
  <si>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</si>
  <si>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</si>
  <si>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</si>
  <si>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</si>
  <si>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</si>
  <si>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</si>
  <si>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</si>
  <si>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</si>
  <si>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</si>
  <si>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</si>
  <si>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</si>
  <si>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</si>
  <si>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</si>
  <si>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</si>
  <si>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</si>
  <si>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</si>
  <si>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</si>
  <si>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</si>
  <si>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</si>
  <si>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</si>
  <si>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</si>
  <si>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</si>
  <si>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</si>
  <si>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</si>
  <si>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</si>
  <si>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</si>
  <si>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</si>
  <si>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</si>
  <si>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</si>
  <si>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</si>
  <si>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</si>
  <si>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</si>
  <si>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</si>
  <si>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</si>
  <si>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</si>
  <si>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</si>
  <si>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</si>
  <si>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</si>
  <si>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</si>
  <si>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</si>
  <si>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</si>
  <si>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</si>
  <si>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</si>
  <si>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</si>
  <si>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</si>
  <si>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</si>
  <si>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</si>
  <si>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</si>
  <si>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</si>
  <si>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</si>
  <si>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</si>
  <si>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</si>
  <si>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</si>
  <si>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</si>
  <si>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</si>
  <si>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</si>
  <si>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</si>
  <si>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</si>
  <si>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</si>
  <si>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</si>
  <si>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</si>
  <si>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</si>
  <si>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</si>
  <si>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</si>
  <si>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</si>
  <si>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</si>
  <si>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</si>
  <si>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</si>
  <si>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</si>
  <si>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</si>
  <si>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</si>
  <si>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</si>
  <si>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</si>
  <si>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</si>
  <si>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</si>
  <si>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</si>
  <si>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</si>
  <si>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</si>
  <si>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</si>
  <si>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</si>
  <si>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</si>
  <si>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</si>
  <si>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</si>
  <si>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</si>
  <si>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</si>
  <si>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</si>
  <si>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</si>
  <si>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</si>
  <si>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</si>
  <si>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</si>
  <si>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</si>
  <si>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</si>
  <si>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</si>
  <si>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</si>
  <si>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</si>
  <si>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</si>
  <si>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</si>
  <si>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</si>
  <si>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</si>
  <si>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</si>
  <si>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</si>
  <si>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</si>
  <si>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</si>
  <si>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</si>
  <si>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</si>
  <si>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</si>
  <si>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</si>
  <si>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</si>
  <si>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</si>
  <si>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</si>
  <si>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</si>
  <si>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</si>
  <si>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</si>
  <si>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</si>
  <si>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</si>
  <si>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</si>
  <si>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</si>
  <si>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</si>
  <si>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</si>
  <si>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</si>
  <si>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</si>
  <si>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</si>
  <si>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</si>
  <si>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</si>
  <si>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</si>
  <si>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</si>
  <si>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</si>
  <si>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</si>
  <si>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</si>
  <si>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</si>
  <si>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</si>
  <si>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</si>
  <si>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</si>
  <si>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</si>
  <si>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</si>
  <si>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</si>
  <si>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</si>
  <si>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</si>
  <si>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</si>
  <si>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</si>
  <si>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</si>
  <si>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</si>
  <si>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</si>
  <si>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</si>
  <si>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</si>
  <si>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</si>
  <si>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</si>
  <si>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</si>
  <si>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</si>
  <si>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</si>
  <si>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</si>
  <si>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</si>
  <si>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</si>
  <si>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</si>
  <si>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</si>
  <si>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</si>
  <si>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</si>
  <si>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</si>
  <si>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</si>
  <si>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</si>
  <si>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</si>
  <si>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</si>
  <si>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</si>
  <si>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</si>
  <si>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</si>
  <si>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</si>
  <si>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</si>
  <si>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</si>
  <si>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</si>
  <si>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</si>
  <si>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</si>
  <si>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</si>
  <si>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</si>
  <si>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</si>
  <si>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</si>
  <si>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</si>
  <si>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</si>
  <si>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</si>
  <si>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</si>
  <si>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</si>
  <si>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</si>
  <si>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</si>
  <si>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</si>
  <si>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</si>
  <si>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</si>
  <si>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</si>
  <si>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</si>
  <si>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</si>
  <si>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</si>
  <si>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</si>
  <si>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</si>
  <si>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</si>
  <si>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</si>
  <si>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</si>
  <si>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</si>
  <si>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</si>
  <si>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</si>
  <si>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</si>
  <si>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</si>
  <si>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</si>
  <si>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</si>
  <si>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</si>
  <si>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</si>
  <si>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</si>
  <si>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</si>
  <si>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</si>
  <si>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</si>
  <si>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</si>
  <si>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</si>
  <si>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</si>
  <si>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</si>
  <si>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</si>
  <si>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</si>
  <si>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</si>
  <si>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</si>
  <si>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</si>
  <si>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</si>
  <si>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</si>
  <si>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</si>
  <si>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</si>
  <si>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</si>
  <si>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</si>
  <si>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</si>
  <si>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</si>
  <si>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</si>
  <si>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</si>
  <si>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</si>
  <si>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</si>
  <si>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</si>
  <si>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</si>
  <si>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</si>
  <si>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</si>
  <si>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</si>
  <si>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</si>
  <si>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</si>
  <si>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</si>
  <si>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</si>
  <si>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</si>
  <si>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</si>
  <si>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</si>
  <si>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</si>
  <si>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</si>
  <si>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</si>
  <si>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</si>
  <si>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</si>
  <si>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</si>
  <si>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</si>
  <si>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</si>
  <si>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</si>
  <si>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</si>
  <si>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</si>
  <si>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</si>
  <si>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</si>
  <si>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</si>
  <si>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</si>
  <si>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</si>
  <si>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</si>
  <si>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</si>
  <si>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</si>
  <si>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</si>
  <si>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</si>
  <si>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</si>
  <si>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</si>
  <si>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</si>
  <si>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</si>
  <si>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</si>
  <si>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</si>
  <si>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</si>
  <si>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</si>
  <si>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</si>
  <si>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</si>
  <si>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</si>
  <si>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</si>
  <si>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</si>
  <si>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</si>
  <si>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</si>
  <si>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</si>
  <si>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</si>
  <si>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</si>
  <si>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</si>
  <si>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</si>
  <si>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</si>
  <si>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</si>
  <si>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</si>
  <si>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</si>
  <si>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</si>
  <si>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</si>
  <si>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</si>
  <si>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</si>
  <si>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</si>
  <si>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</si>
  <si>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PCM-20251025-00000676</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</si>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</sst>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292.50931319444499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12.014324421295896</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47" t="str">
        <f>IFERROR(VLOOKUP(D4,DB!A:K,11,0),"")</f>
        <v>R1</v>
      </c>
      <c r="C4" s="147">
        <v>1</v>
      </c>
      <c r="D4" s="147" t="s">
        <v>15651</v>
      </c>
      <c r="E4" s="171" t="s">
        <v>38998</v>
      </c>
      <c r="F4" s="149">
        <v>45955.445277777777</v>
      </c>
      <c r="G4" s="150">
        <f ca="1">IFERROR(NOW()-F4,"")</f>
        <v>1.2460995370929595E-2</v>
      </c>
      <c r="H4" s="149">
        <v>45955.440416666665</v>
      </c>
      <c r="I4" s="147" t="str">
        <f>IFERROR(VLOOKUP(D4,DB!A:F,6,0),"")</f>
        <v>SCECO</v>
      </c>
      <c r="J4" s="147" t="str">
        <f>IFERROR(VLOOKUP(D4,DB!A:G,7,0),"")</f>
        <v>&lt;No BB&gt;</v>
      </c>
      <c r="K4" s="151" t="s">
        <v>39003</v>
      </c>
      <c r="L4" s="152" t="str">
        <f>IFERROR(VLOOKUP(D4,DB!A:I,9,0),"")</f>
        <v>Latis</v>
      </c>
    </row>
    <row r="5" spans="1:15" ht="15" customHeight="1">
      <c r="A5" s="134"/>
      <c r="B5" s="135" t="str">
        <f>IFERROR(VLOOKUP(D5,DB!A:K,11,0),"")</f>
        <v/>
      </c>
      <c r="C5" s="135"/>
      <c r="D5" s="135"/>
      <c r="E5" s="136"/>
      <c r="F5" s="137"/>
      <c r="G5" s="138">
        <f ca="1">IFERROR(NOW()-F5,"")</f>
        <v>45955.457738773148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45955.457738773148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45955.457738773148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45955.457738773148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45955.457738773148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45955.457738773148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45955.457738773148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45955.457738773148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45955.457738773148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45955.457738773148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45955.457738773148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45955.457738773148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45955.457738773148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45955.457738773148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45955.457738773148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45955.457738773148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45955.457738773148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45955.457738773148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45955.457738773148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45955.457738773148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45955.457738773148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45955.457738773148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45955.457738773148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45955.457738773148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45955.457738773148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45955.457738773148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45955.457738773148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45955.457738773148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45955.457738773148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45955.457738773148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45955.457738773148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45955.457738773148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45955.457738773148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45955.457738773148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45955.457738773148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45955.457738773148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45955.457738773148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45955.457738773148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45955.457738773148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45955.457738773148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45955.457738773148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45955.457738773148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45955.457738773148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45955.457738773148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45955.457738773148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45955.457738773148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45955.457738773148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45955.457738773148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45955.457738773148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45955.457738773148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45955.457738773148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45955.457738773148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45955.457738773148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45955.457738773148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45955.457738773148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45955.457738773148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5CFE782-76DE-4082-B134-86F38A77C18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130.4579008101864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10.961963310182909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3</v>
      </c>
      <c r="D5" s="18" t="s">
        <v>27165</v>
      </c>
      <c r="E5" s="115" t="s">
        <v>38998</v>
      </c>
      <c r="F5" s="116">
        <v>45955.425821759258</v>
      </c>
      <c r="G5" s="117">
        <f ca="1">IFERROR(NOW()-F5,"-")</f>
        <v>3.1917013890051749E-2</v>
      </c>
      <c r="H5" s="116">
        <v>45955.419189814813</v>
      </c>
      <c r="I5" s="18" t="str">
        <f>IFERROR(VLOOKUP(D5,DB!A:F,6,0),"")</f>
        <v>SCECO</v>
      </c>
      <c r="J5" s="18" t="str">
        <f>IFERROR(VLOOKUP(D5,DB!A:G,7,0),"")</f>
        <v>Dead+No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45955.457738773148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45955.457738773148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45955.457738773148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45955.457738773148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45955.457738773148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45955.457738773148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45955.457738773148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45955.457738773148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45955.457738773148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45955.457738773148</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45955.457738773148</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45955.457738773148</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45955.457738773148</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45955.457738773148</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45955.457738773148</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45955.457738773148</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45955.457738773148</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45955.457738773148</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45955.457738773148</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45955.457738773148</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45955.457738773148</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45955.457738773148</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45955.457738773148</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45955.457738773148</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45955.457738773148</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45955.457738773148</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45955.457738773148</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45955.457738773148</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45955.457738773148</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45955.457738773148</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45955.457738773148</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45955.457738773148</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45955.457738773148</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45955.457738773148</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45955.457738773148</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45955.457738773148</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45955.457738773148</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45955.457738773148</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45955.457738773148</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45955.457738773148</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45955.457738773148</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45955.457738773148</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45955.457738773148</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45955.457738773148</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45955.457738773148</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45955.457738773148</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45955.457738773148</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45955.457738773148</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45955.457738773148</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45955.457738773148</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45955.457738773148</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45955.457738773148</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45955.457738773148</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45955.457738773148</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45955.457738773148</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45955.457738773148</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45955.457738773148</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45955.457738773148</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45955.457738773148</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45955.457738773148</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45955.457738773148</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45955.457738773148</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45955.457738773148</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45955.457738773148</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45955.457738773148</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45955.457738773148</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45955.457738773148</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45955.457738773148</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45955.457738773148</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45955.457738773148</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45955.457738773148</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45955.457738773148</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45955.457738773148</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45955.457738773148</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45955.457738773148</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45955.457738773148</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45955.457738773148</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45955.457738773148</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45955.457738773148</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45955.457738773148</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45955.457738773148</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45955.457738773148</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45955.457738773148</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45955.457738773148</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45955.457738773148</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45955.457738773148</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45955.457738773148</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45955.457738773148</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45955.457738773148</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45955.457738773148</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45955.457738773148</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45955.457738773148</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45955.457738773148</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45955.457738773148</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45955.457738773148</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45955.457738773148</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45955.457738773148</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45955.457738773148</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45955.457738773148</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45955.457738773148</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45955.457738773148</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45955.457738773148</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45955.457738773148</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45955.457738773148</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45955.457738773148</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45955.457738773148</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45955.457738773148</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45955.457738773148</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45955.457738773148</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45955.457738773148</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45955.457738773148</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45955.457738773148</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45955.457738773148</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45955.457738773148</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45955.457738773148</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45955.457738773148</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45955.457738773148</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45955.457738773148</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45955.457738773148</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45955.457738773148</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45955.457738773148</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45955.457738773148</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45955.457738773148</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45955.457738773148</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45955.457738773148</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45955.457738773148</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45955.457738773148</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45955.457738773148</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45955.457738773148</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45955.457738773148</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45955.457738773148</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45955.457738773148</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45955.457738773148</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45955.457738773148</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45955.457738773148</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45955.457738773148</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45955.457738773148</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45955.457738773148</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45955.457738773148</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45955.457738773148</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45955.457738773148</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45955.457738773148</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45955.457738773148</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45955.457738773148</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45955.457738773148</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45955.457738773148</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45955.457738773148</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45955.457738773148</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45955.457738773148</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45955.457738773148</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45955.457738773148</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45955.457738773148</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45955.457738773148</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45955.457738773148</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45955.457738773148</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45955.457738773148</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45955.457738773148</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45955.457738773148</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45955.457738773148</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45955.457738773148</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45955.457738773148</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45955.457738773148</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45955.457738773148</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45955.457738773148</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45955.457738773148</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45955.457738773148</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45955.457738773148</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45955.457738773148</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45955.457738773148</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45955.457738773148</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45955.457738773148</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45955.457738773148</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45955.457738773148</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45955.457738773148</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45955.457738773148</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45955.457738773148</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45955.457738773148</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45955.457738773148</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45955.457738773148</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45955.457738773148</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45955.457738773148</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45955.457738773148</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45955.457738773148</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45955.457738773148</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45955.457738773148</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45955.457738773148</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45955.457738773148</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45955.457738773148</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45955.457738773148</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45955.457738773148</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45955.457738773148</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45955.457738773148</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45955.457738773148</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45955.457738773148</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45955.457738773148</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45955.457738773148</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45955.457738773148</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45955.457738773148</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45955.457738773148</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45955.457738773148</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45955.457738773148</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45955.457738773148</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45955.457738773148</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45955.457738773148</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45955.457738773148</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45955.457738773148</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45955.457738773148</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45955.457738773148</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45955.457738773148</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45955.457738773148</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45955.457738773148</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45955.457738773148</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45955.457738773148</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45955.457738773148</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45955.457738773148</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45955.457738773148</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45955.457738773148</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45955.457738773148</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45955.457738773148</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45955.457738773148</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45955.457738773148</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45955.457738773148</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45955.457738773148</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8" ca="1" si="0">IFERROR(NOW()-F2,"-")</f>
        <v>45955.457739120371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45955.457739120371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45955.457739120371</v>
      </c>
      <c r="H4" s="22"/>
      <c r="I4" s="19" t="s">
        <v>39090</v>
      </c>
      <c r="J4" s="18" t="str">
        <f>IFERROR(VLOOKUP(D4,DB!A:G,7,0),"")</f>
        <v/>
      </c>
      <c r="K4" s="46"/>
      <c r="L4" s="23" t="str">
        <f>IFERROR(VLOOKUP(D4,DB!A:I,9,0),"")</f>
        <v/>
      </c>
    </row>
    <row r="5" spans="1:13" ht="15" customHeight="1">
      <c r="A5" s="19"/>
      <c r="B5" s="63" t="str">
        <f>IFERROR(VLOOKUP(D5,DB!A:K,11,0),"")</f>
        <v/>
      </c>
      <c r="C5" s="18"/>
      <c r="D5" s="18"/>
      <c r="E5" s="18"/>
      <c r="F5" s="20"/>
      <c r="G5" s="21">
        <f t="shared" ca="1" si="0"/>
        <v>45955.457739120371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45955.457739120371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45955.457739120371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45955.457739120371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45955.457739120371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45955.457739120371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45955.457739120371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45955.457739120371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45955.457739120371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45955.457739120371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45955.457739120371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45955.457739120371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45955.457739120371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45955.457739120371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45955.457739120371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45955.457739120371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45955.457739120371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45955.457739120371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45955.457739120371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45955.457739120371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45955.457739120371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45955.457739120371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45955.457739120371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45955.457739120371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45955.457739120371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45955.457739120371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45955.457739120371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45955.457739120371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45955.457739120371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45955.457739120371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45955.457739120371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45955.457739120371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45955.457739120371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45955.457739120371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45955.457739120371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45955.457739120371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45955.457739120371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45955.457739120371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45955.457739120371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45955.457739120371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45955.457739120371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45955.457739120371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45955.457739120371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45955.457739120371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45955.457739120371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45955.457739120371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45955.457739120371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45955.457739120371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45955.457739120371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45955.457739120371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45955.457739120371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45955.457739120371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45955.457739120371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45955.457739120371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45955.457739120371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45955.457739120371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45955.457739120371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45955.457739120371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45955.457739120371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45955.457739120371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45955.457739120371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45955.457739120371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45955.457739120371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45955.457739120371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45955.457739120371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45955.457739120371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45955.457739120371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45955.457739120371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45955.457739120371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45955.457739120371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45955.457739120371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45955.457739120371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45955.457739120371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45955.457739120371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45955.457739120371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45955.457739120371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45955.457739120371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45955.457739120371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45955.457739120371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45955.457739120371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45955.457739120371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45955.457739120371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45955.457739120371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45955.457739120371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45955.457739120371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45955.457739120371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45955.457739120371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45955.457739120371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45955.457739120371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45955.457739120371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45955.457739120371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45955.457739120371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45955.457739120371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45955.457739120371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45955.457739120371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45955.457739120371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45955.457739120371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45955.457739120371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45955.457739120371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45955.457739120371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45955.457739120371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45955.457739120371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45955.457739120371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45955.457739120371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45955.457739120371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45955.457739120371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45955.457739120371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45955.457739120371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45955.457739120371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45955.457739120371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45955.457739120371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45955.457739120371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45955.457739120371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45955.457739120371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45955.457739120371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45955.457739120371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45955.457739120371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45955.457739120371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45955.457739120371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45955.457739120371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45955.457739120371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45955.457739120371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45955.457739120371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45955.457739120371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45955.457739120371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45955.457739120371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45955.457739120371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45955.457739120371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45955.457739120371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45955.457739120371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45955.457739120371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45955.457739120371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45955.457739120371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45955.457739120371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45955.457739120371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45955.457739120371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45955.457739120371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45955.457739120371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45955.457739120371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45955.457739120371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45955.457739120371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45955.457739120371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45955.457739120371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45955.457739120371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45955.457739120371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45955.457739120371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45955.457739120371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45955.457739120371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45955.457739120371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45955.457739120371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45955.457739120371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45955.457739120371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45955.457739120371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45955.457739120371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45955.457739120371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45955.457739120371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45955.457739120371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45955.457739120371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45955.457739120371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45955.457739120371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45955.457739120371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45955.457739120371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45955.457739120371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45955.457739120371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45955.457739120371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45955.457739120371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45955.457739120371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45955.457739120371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45955.457739120371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45955.457739120371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45955.457739120371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45955.457739120371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45955.457739120371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45955.457739120371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45955.457739120371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45955.457739120371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45955.457739120371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45955.457739120371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45955.457739120371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45955.457739120371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45955.457739120371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45955.457739120371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45955.457739120371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45955.457739120371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45955.457739120371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45955.457739120371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45955.457739120371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45955.457739120371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45955.457739120371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45955.457739120371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45955.457739120371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45955.457739120371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45955.457739120371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45955.457739120371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45955.457739120371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45955.457739120371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45955.457739120371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45955.457739120371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45955.457739120371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45955.457739120371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45955.457739120371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45955.457739120371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45955.457739120371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45955.457739120371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45955.457739120371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45955.457739120371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45955.457739120371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45955.457739120371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45955.457739120371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45955.457739120371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45955.457739120371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45955.457739120371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45955.457739120371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45955.457739120371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45955.457739120371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45955.457739120371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45955.457739120371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45955.457739120371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45955.457739120371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45955.457739120371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45955.457739120371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45955.457739120371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45955.457739120371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45955.457739120371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45955.457739120371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45955.457739120371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45955.457739120371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45955.457739120371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45955.457739120371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45955.457739120371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45955.457739120371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45955.457739120371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45955.457739120371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45955.457739120371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45955.457739120371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45955.457739120371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45955.457739120371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45955.457739120371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45955.457739120371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45955.457739120371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45955.457739120371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45955.457739120371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45955.457739120371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45955.457739120371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45955.457739120371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45955.457739120371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45955.457739120371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45955.457739120371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45955.457739120371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45955.457739120371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45955.457739120371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45955.457739120371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45955.457739120371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45955.457739120371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45955.457739120371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45955.457739120371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45955.457739120371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45955.457739120371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45955.457739120371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45955.457739120371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45955.457739120371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45955.457739120371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45955.457739120371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45955.457739120371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45955.457739120371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45955.457739120371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45955.457739120371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45955.457739120371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45955.457739120371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45955.457739120371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45955.457739120371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45955.457739120371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45955.457739120371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45955.457739120371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45955.457739120371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45955.457739120371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45955.457739120371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45955.457739120371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45955.457739120371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45955.457739120371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45955.457739120371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45955.457739120371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45955.457739120371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45955.457739120371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45955.457739120371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45955.457739120371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45955.457739120371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45955.457739120371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45955.457739120371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45955.457739120371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45955.457739120371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45955.457739120371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45955.457739120371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45955.457739120371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45955.457739120371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45955.457739120371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45955.457739120371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45955.457739120371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45955.457739120371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45955.457739120371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45955.457739120371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45955.457739120371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45955.457739120371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45955.457739120371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45955.457739120371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45955.457739120371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45955.457739120371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45955.457739120371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45955.457739120371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45955.457739120371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45955.457739120371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45955.457739120371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45955.457739120371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45955.457739120371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45955.457739120371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45955.457739120371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45955.457739120371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45955.457739120371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45955.457739120371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45955.457739120371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45955.457739120371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45955.457739120371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45955.457739120371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45955.457739120371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45955.457739120371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45955.457739120371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45955.457739120371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45955.457739120371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45955.457739120371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45955.457739120371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45955.457739120371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45955.457739120371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45955.457739120371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45955.457739120371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45955.457739120371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45955.457739120371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45955.457739120371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45955.457739120371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45955.457739120371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45955.457739120371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45955.457739120371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45955.457739120371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45955.457739120371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45955.457739120371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45955.457739120371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45955.457739120371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45955.457739120371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45955.457739120371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45955.457739120371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45955.457739120371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45955.457739120371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45955.457739120371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45955.457739120371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45955.457739120371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45955.457739120371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45955.457739120371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45955.457739120371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45955.457739120371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45955.457739120371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45955.457739120371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45955.457739120371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45955.457739120371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45955.457739120371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45955.457739120371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45955.457739120371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45955.457739120371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45955.457739120371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45955.457739120371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45955.457739120371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45955.457739120371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45955.457739120371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45955.457739120371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45955.457739120371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45955.457739120371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45955.457739120371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45955.457739120371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45955.457739120371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45955.457739120371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45955.457739120371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45955.457739120371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45955.457739120371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45955.457739120371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45955.457739120371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45955.457739120371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45955.457739120371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45955.457739120371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45955.457739120371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45955.457739120371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45955.457739120371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45955.457739120371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45955.457739120371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45955.457739120371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45955.457739120371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45955.457739120371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45955.457739120371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45955.457739120371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45955.457739120371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45955.457739120371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45955.457739120371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45955.457739120371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45955.457739120371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45955.457739120371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45955.457739120371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45955.457739120371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45955.457739120371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45955.457739120371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45955.457739120371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45955.457739120371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45955.457739120371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45955.457739120371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45955.457739120371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45955.457739120371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45955.457739120371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45955.457739120371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45955.457739120371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45955.457739120371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45955.457739120371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45955.457739120371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45955.457739120371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45955.457739120371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45955.457739120371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45955.457739120371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45955.457739120371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45955.457739120371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45955.457739120371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45955.457739120371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45955.457739120371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45955.457739120371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45955.457739120371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45955.457739120371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45955.457739120371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45955.457739120371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45955.457739120371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45955.457739120371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45955.457739120371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45955.457739120371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45955.457739120371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45955.457739120371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45955.457739120371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45955.457739120371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45955.457739120371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45955.457739120371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45955.457739120371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45955.457739120371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45955.457739120371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45955.457739120371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45955.457739120371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45955.457739120371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45955.457739120371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45955.457739120371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45955.457739120371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45955.457739120371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45955.457739120371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45955.457739120371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45955.457739120371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45955.457739120371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45955.457739120371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45955.457739120371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45955.457739120371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45955.457739120371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45955.457739120371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45955.457739120371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45955.457739120371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45955.457739120371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45955.457739120371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45955.457739120371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45955.457739120371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45955.457739120371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45955.457739120371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45955.457739120371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45955.457739120371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45955.457739120371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45955.457739120371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45955.457739120371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45955.457739120371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45955.457739120371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45955.457739120371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45955.457739120371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45955.457739120371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45955.457739120371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45955.457739120371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45955.457739120371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45955.457739120371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45955.457739120371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45955.457739120371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45955.457739120371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45955.457739120371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45955.457739120371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45955.457739120371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45955.457739120371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45955.457739120371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45955.457739120371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45955.457739120371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45955.457739120371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45955.457739120371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45955.457739120371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45955.457739120371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45955.457739120371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45955.457739120371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45955.457739120371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45955.457739120371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45955.457739120371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45955.457739120371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45955.457739120371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45955.457739120371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45955.457739120371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45955.457739120371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45955.457739120371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45955.457739120371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45955.457739120371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45955.457739120371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45955.457739120371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45955.457739120371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45955.457739120371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45955.457739120371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45955.457739120371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45955.457739120371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45955.457739120371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45955.457739120371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45955.457739120371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45955.457739120371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45955.457739120371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45955.457739120371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45955.457739120371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45955.457739120371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45955.457739120371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45955.457739120371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45955.457739120371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45955.457739120371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45955.457739120371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45955.457739120371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45955.457739120371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45955.457739120371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45955.457739120371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45955.457739120371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45955.457739120371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45955.457739120371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45955.457739120371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45955.457739120371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45955.457739120371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45955.457739120371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45955.457739120371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45955.457739120371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45955.457739120371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45955.457739120371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45955.457739120371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45955.457739120371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45955.457739120371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45955.457739120371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45955.457739120371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45955.457739120371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45955.457739120371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45955.457739120371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45955.457739120371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45955.457739120371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45955.457739120371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45955.457739120371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45955.457739120371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45955.457739120371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45955.457739120371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45955.457739120371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45955.457739120371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45955.457739120371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45955.457739120371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45955.457739120371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45955.457739120371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45955.457739120371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45955.457739120371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45955.457739120371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45955.457739120371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45955.457739120371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45955.457739120371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45955.457739120371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45955.457739120371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45955.457739120371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45955.457739120371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45955.457739120371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45955.457739120371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45955.457739120371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45955.457739120371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45955.457739120371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45955.457739120371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45955.457739120371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45955.457739120371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45955.457739120371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45955.457739120371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45955.457739120371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45955.457739120371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45955.457739120371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45955.457739120371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45955.457739120371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45955.457739120371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45955.457739120371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45955.457739120371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45955.457739120371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45955.457739120371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45955.457739120371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45955.457739120371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45955.457739120371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45955.457739120371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45955.457739120371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45955.457739120371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45955.457739120371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45955.457739120371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45955.457739120371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45955.457739120371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45955.457739120371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45955.457739120371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45955.457739120371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45955.457739120371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45955.457739120371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45955.457739120371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45955.457739120371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45955.457739120371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45955.457739120371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45955.457739120371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45955.457739120371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45955.457739120371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45955.457739120371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45955.457739120371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45955.457739120371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45955.457739120371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45955.457739120371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45955.457739120371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45955.457739120371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45955.457739120371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45955.457739120371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45955.457739120371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45955.457739120371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45955.457739120371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45955.457739120371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45955.457739120371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45955.457739120371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45955.457739120371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45955.457739120371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45955.457739120371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45955.457739120371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45955.457739120371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45955.457739120371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45955.457739120371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45955.457739120371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45955.457739120371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45955.457739120371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45955.457739120371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45955.457739120371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45955.457739120371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45955.457739120371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45955.457739120371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45955.457739120371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45955.457739120371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45955.457739120371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45955.457739120371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45955.457739120371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45955.457739120371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45955.457739120371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45955.457739120371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45955.457739120371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45955.457739120371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45955.457739120371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45955.457739120371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45955.457739120371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45955.457739120371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45955.457739120371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45955.457739120371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45955.457739120371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45955.457739120371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45955.457739120371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45955.457739120371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45955.457739120371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45955.457739120371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45955.457739120371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45955.457739120371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45955.457739120371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45955.457739120371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45955.457739120371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45955.457739120371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45955.457739120371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45955.457739120371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45955.457739120371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45955.457739120371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45955.457739120371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45955.457739120371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45955.457739120371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45955.457739120371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45955.457739120371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45955.457739120371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45955.457739120371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45955.457739120371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45955.457739120371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45955.457739120371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45955.457739120371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45955.457739120371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45955.457739120371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45955.457739120371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45955.457739120371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45955.457739120371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45955.457739120371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45955.457739120371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45955.457739120371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45955.457739120371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45955.457739120371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45955.457739120371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45955.457739120371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45955.457739120371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45955.457739120371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45955.457739120371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45955.457739120371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45955.457739120371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45955.457739120371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45955.457739120371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45955.457739120371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45955.457739120371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45955.457739120371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45955.457739120371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45955.457739120371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45955.457739120371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45955.457739120371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45955.457739120371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45955.457739120371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45955.457739120371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45955.457739120371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45955.457739120371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45955.457739120371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45955.457739120371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45955.457739120371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45955.457739120371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45955.457739120371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45955.457739120371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45955.457739120371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45955.457739120371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45955.457739120371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45955.457739120371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45955.457739120371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45955.457739120371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45955.457739120371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45955.457739120371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45955.457739120371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45955.457739120371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45955.457739120371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45955.457739120371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45955.457739120371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45955.457739120371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45955.457739120371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45955.457739120371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45955.457739120371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45955.457739120371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45955.457739120371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45955.457739120371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45955.457739120371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45955.457739120371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45955.457739120371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45955.457739120371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45955.457739120371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45955.457739120371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45955.457739120371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45955.457739120371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45955.457739120371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45955.457739120371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45955.457739120371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45955.457739120371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45955.457739120371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45955.457739120371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45955.457739120371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45955.457739120371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45955.457739120371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45955.457739120371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45955.457739120371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45955.457739120371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45955.457739120371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45955.457739120371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45955.457739120371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45955.457739120371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45955.457739120371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45955.457739120371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45955.457739120371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45955.457739120371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45955.457739120371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45955.457739120371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45955.457739120371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45955.457739120371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45955.457739120371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45955.457739120371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45955.457739120371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45955.457739120371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45955.457739120371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45955.457739120371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45955.457739120371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45955.457739120371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45955.457739120371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45955.457739120371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45955.457739120371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45955.457739120371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45955.457739120371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45955.457739120371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45955.457739120371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45955.457739120371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45955.457739120371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45955.457739120371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45955.457739120371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45955.457739120371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45955.457739120371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45955.457739120371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45955.457739120371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45955.457739120371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45955.457739120371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45955.457739120371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45955.457739120371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45955.457739120371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45955.457739120371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45955.457739120371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45955.457739120371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45955.457739120371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45955.457739120371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45955.457739120371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45955.457739120371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45955.457739120371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45955.457739120371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45955.457739120371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45955.457739120371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45955.457739120371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45955.457739120371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45955.457739120371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45955.457739120371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45955.457739120371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45955.457739120371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45955.457739120371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45955.457739120371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45955.457739120371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45955.457739120371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45955.457739120371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45955.457739120371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45955.457739120371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45955.457739120371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45955.457739120371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45955.457739120371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45955.457739120371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45955.457739120371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45955.457739120371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45955.457739120371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45955.457739120371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45955.457739120371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45955.457739120371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45955.457739120371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45955.457739120371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45955.457739120371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45955.457739120371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45955.457739120371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45955.457739120371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45955.457739120371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45955.457739120371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45955.457739120371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45955.457739120371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45955.457739120371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45955.457739120371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45955.457739120371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45955.457739120371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45955.457739120371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45955.457739120371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45955.457739120371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45955.457739120371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45955.457739120371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45955.457739120371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45955.457739120371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45955.457739120371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45955.457739120371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45955.457739120371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45955.457739120371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45955.457739120371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45955.457739120371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45955.457739120371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45955.457739120371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45955.457739120371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45955.457739120371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45955.457739120371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45955.457739120371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45955.457739120371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45955.457739120371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45955.457739120371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45955.457739120371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45955.457739120371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45955.457739120371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45955.457739120371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45955.457739120371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45955.457739120371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45955.457739120371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45955.457739120371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45955.457739120371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45955.457739120371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45955.457739120371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45955.457739120371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45955.457739120371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45955.457739120371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45955.457739120371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45955.457739120371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45955.457739120371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45955.457739120371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45955.457739120371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45955.457739120371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45955.457739120371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45955.457739120371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45955.457739120371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45955.457739120371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45955.457739120371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45955.457739120371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45955.457739120371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45955.457739120371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45955.457739120371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45955.457739120371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45955.457739120371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45955.457739120371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45955.457739120371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45955.457739120371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45955.457739120371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45955.457739120371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45955.457739120371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45955.457739120371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45955.457739120371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45955.457739120371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45955.457739120371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45955.457739120371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45955.457739120371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45955.457739120371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45955.457739120371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45955.457739120371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45955.457739120371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45955.457739120371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45955.457739120371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45955.457739120371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45955.457739120371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45955.457739120371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45955.457739120371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45955.457739120371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45955.457739120371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45955.457739120371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45955.457739120371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45955.457739120371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45955.457739120371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45955.457739120371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45955.457739120371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45955.457739120371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45955.457739120371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45955.457739120371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45955.457739120371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45955.457739120371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45955.457739120371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45955.457739120371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45955.457739120371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45955.457739120371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45955.457739120371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45955.457739120371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45955.457739120371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45955.457739120371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45955.457739120371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45955.457739120371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45955.457739120371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45955.457739120371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45955.457739120371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45955.457739120371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45955.457739120371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45955.457739120371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45955.457739120371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45955.457739120371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45955.457739120371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45955.457739120371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45955.457739120371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45955.457739120371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45955.457739120371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45955.457739120371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45955.457739120371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45955.457739120371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45955.457739120371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45955.457739120371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45955.457739120371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45955.457739120371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45955.457739120371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45955.457739120371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45955.457739120371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45955.457739120371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45955.457739120371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45955.457739120371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45955.457739120371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45955.457739120371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45955.457739120371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45955.457739120371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45955.457739120371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45955.457739120371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45955.457739120371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45955.457739120371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45955.457739120371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45955.457739120371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45955.457739120371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45955.457739120371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45955.457739120371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45955.457739120371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45955.457739120371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45955.457739120371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45955.457739120371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45955.457739120371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45955.457739120371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45955.457739120371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45955.457739120371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45955.457739120371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45955.457739120371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45955.457739120371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45955.457739120371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45955.457739120371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45955.457739120371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45955.457739120371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45955.457739120371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45955.457739120371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45955.457739120371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45955.457739120371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45955.457739120371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45955.457739120371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45955.457739120371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45955.457739120371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45955.457739120371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45955.457739120371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45955.457739120371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45955.457739120371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45955.457739120371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45955.457739120371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45955.457739120371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45955.457739120371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45955.457739120371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45955.457739120371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45955.457739120371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45955.457739120371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45955.457739120371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45955.457739120371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45955.457739120371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45955.457739120371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45955.457739120371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45955.457739120371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45955.457739120371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45955.457739120371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45955.457739120371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45955.457739120371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45955.457739120371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45955.457739120371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45955.457739120371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45955.457739120371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45955.457739120371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45955.457739120371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45955.457739120371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45955.457739120371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45955.457739120371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45955.457739120371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45955.457739120371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45955.457739120371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45955.457739120371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45955.457739120371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45955.457739120371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45955.457739120371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45955.457739120371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45955.457739120371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45955.457739120371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45955.457739120371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45955.457739120371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45955.457739120371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45955.457739120371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45955.457739120371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45955.457739120371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45955.457739120371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45955.457739120371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45955.457739120371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45955.457739120371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45955.457739120371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45955.457739120371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45955.457739120371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45955.457739120371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45955.457739120371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45955.457739120371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45955.457739120371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45955.457739120371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45955.457739120371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45955.457739120371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45955.457739120371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45955.457739120371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45955.457739120371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45955.457739120371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45955.457739120371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45955.457739120371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45955.457739120371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45955.457739120371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45955.457739120371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45955.457739120371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45955.457739120371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45955.457739120371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45955.457739120371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45955.457739120371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45955.457739120371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45955.457739120371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45955.457739120371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45955.457739120371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45955.457739120371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45955.457739120371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45955.457739120371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45955.457739120371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45955.457739120371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45955.457739120371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45955.457739120371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45955.457739120371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45955.457739120371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45955.457739120371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45955.457739120371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45955.457739120371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45955.457739120371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45955.457739120371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45955.457739120371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45955.457739120371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45955.457739120371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45955.457739120371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45955.457739120371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45955.457739120371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45955.457739120371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45955.457739120371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18" sqref="D1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251.97702118055167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120" t="s">
        <v>27420</v>
      </c>
      <c r="E3" s="99" t="s">
        <v>38998</v>
      </c>
      <c r="F3" s="124">
        <v>45953.634722222225</v>
      </c>
      <c r="G3" s="125">
        <f ca="1">IFERROR(NOW()-F3,"")</f>
        <v>1.8230165509230574</v>
      </c>
      <c r="H3" s="124">
        <v>45953.546631944446</v>
      </c>
      <c r="I3" s="120" t="str">
        <f>IFERROR(VLOOKUP(D3,DB!A:F,6,0),"")</f>
        <v>SCECO</v>
      </c>
      <c r="J3" s="120" t="str">
        <f>IFERROR(VLOOKUP(D3,DB!A:G,7,0),"")</f>
        <v>Dead</v>
      </c>
      <c r="K3" s="126" t="s">
        <v>39094</v>
      </c>
      <c r="L3" s="122" t="str">
        <f>IFERROR(VLOOKUP(D3,DB!A:I,9,0),"")</f>
        <v>Latis</v>
      </c>
    </row>
    <row r="4" spans="1:16" ht="27.75" customHeight="1">
      <c r="A4" s="120" t="s">
        <v>39095</v>
      </c>
      <c r="B4" s="120" t="str">
        <f>IFERROR(VLOOKUP(D4,DB!A:K,11,0),"")</f>
        <v>R4</v>
      </c>
      <c r="C4" s="121">
        <v>3</v>
      </c>
      <c r="D4" s="94" t="s">
        <v>39096</v>
      </c>
      <c r="E4" s="99" t="s">
        <v>38998</v>
      </c>
      <c r="F4" s="124">
        <v>45955.321527777778</v>
      </c>
      <c r="G4" s="125">
        <f ca="1">IFERROR(NOW()-F4,"")</f>
        <v>0.13621099536976544</v>
      </c>
      <c r="H4" s="124">
        <v>45955.313344907408</v>
      </c>
      <c r="I4" s="120" t="str">
        <f>IFERROR(VLOOKUP(D4,DB!A:F,6,0),"")</f>
        <v>SCECO</v>
      </c>
      <c r="J4" s="120" t="str">
        <f>IFERROR(VLOOKUP(D4,DB!A:G,7,0),"")</f>
        <v>Dead+Dead</v>
      </c>
      <c r="K4" s="126" t="s">
        <v>39097</v>
      </c>
      <c r="L4" s="122" t="str">
        <f>IFERROR(VLOOKUP(D4,DB!A:I,9,0),"")</f>
        <v>Latis</v>
      </c>
    </row>
    <row r="5" spans="1:16" ht="15" customHeight="1">
      <c r="A5" s="120" t="s">
        <v>39098</v>
      </c>
      <c r="B5" s="120" t="str">
        <f>IFERROR(VLOOKUP(D5,DB!A:K,11,0),"")</f>
        <v>R4</v>
      </c>
      <c r="C5" s="121">
        <v>1</v>
      </c>
      <c r="D5" s="122" t="s">
        <v>36884</v>
      </c>
      <c r="E5" s="99" t="s">
        <v>38998</v>
      </c>
      <c r="F5" s="124">
        <v>45955.337500000001</v>
      </c>
      <c r="G5" s="125">
        <f ca="1">IFERROR(NOW()-F5,"")</f>
        <v>0.1202387731464114</v>
      </c>
      <c r="H5" s="124">
        <v>45955.332187499997</v>
      </c>
      <c r="I5" s="120" t="str">
        <f>IFERROR(VLOOKUP(D5,DB!A:F,6,0),"")</f>
        <v>SCECO</v>
      </c>
      <c r="J5" s="120" t="str">
        <f>IFERROR(VLOOKUP(D5,DB!A:G,7,0),"")</f>
        <v>Dead</v>
      </c>
      <c r="K5" s="126" t="s">
        <v>39099</v>
      </c>
      <c r="L5" s="122" t="str">
        <f>IFERROR(VLOOKUP(D5,DB!A:I,9,0),"")</f>
        <v>Latis</v>
      </c>
    </row>
    <row r="6" spans="1:16" ht="15" customHeight="1">
      <c r="A6" s="120" t="s">
        <v>39100</v>
      </c>
      <c r="B6" s="120" t="str">
        <f>IFERROR(VLOOKUP(D6,DB!A:K,11,0),"")</f>
        <v>R4</v>
      </c>
      <c r="C6" s="121">
        <v>7</v>
      </c>
      <c r="D6" s="122" t="s">
        <v>25306</v>
      </c>
      <c r="E6" s="99" t="s">
        <v>38998</v>
      </c>
      <c r="F6" s="124">
        <v>45955.378472222219</v>
      </c>
      <c r="G6" s="125">
        <f ca="1">IFERROR(NOW()-F6,"")</f>
        <v>7.9266550928878132E-2</v>
      </c>
      <c r="H6" s="124">
        <v>45955.416759259257</v>
      </c>
      <c r="I6" s="120" t="str">
        <f>IFERROR(VLOOKUP(D6,DB!A:F,6,0),"")</f>
        <v>SCECO</v>
      </c>
      <c r="J6" s="120" t="str">
        <f>IFERROR(VLOOKUP(D6,DB!A:G,7,0),"")</f>
        <v>Dead</v>
      </c>
      <c r="K6" s="126" t="s">
        <v>39101</v>
      </c>
      <c r="L6" s="122" t="str">
        <f>IFERROR(VLOOKUP(D6,DB!A:I,9,0),"")</f>
        <v>Latis</v>
      </c>
    </row>
    <row r="7" spans="1:16" ht="15" customHeight="1">
      <c r="A7" s="120"/>
      <c r="B7" s="120" t="str">
        <f>IFERROR(VLOOKUP(D7,DB!A:K,11,0),"")</f>
        <v/>
      </c>
      <c r="C7" s="121"/>
      <c r="D7" s="122"/>
      <c r="E7" s="99"/>
      <c r="F7" s="124"/>
      <c r="G7" s="125">
        <f ca="1">IFERROR(NOW()-F7,"")</f>
        <v>45955.457738773148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45955.457738773148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45955.457738773148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45955.457738773148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45955.457738773148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45955.457738773148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45955.457738773148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45955.457738773148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45955.457738773148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45955.457738773148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45955.457738773148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45955.457738773148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45955.457738773148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45955.457738773148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45955.457738773148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45955.457738773148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45955.457738773148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45955.457738773148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45955.457738773148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45955.457738773148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45955.457738773148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45955.457738773148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45955.457738773148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45955.457738773148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45955.457738773148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45955.457738773148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45955.457738773148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45955.457738773148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45955.457738773148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45955.457738773148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45955.457738773148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45955.457738773148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45955.457738773148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45955.457738773148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45955.457738773148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45955.457738773148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45955.457738773148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45955.457738773148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45955.457738773148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45955.457738773148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45955.457738773148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45955.457738773148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45955.457738773148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45955.457738773148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45955.457738773148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45955.457738773148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45955.457738773148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45955.457738773148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45955.457738773148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45955.457738773148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45955.457738773148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45955.457738773148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45955.457738773148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45955.457738773148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45955.457738773148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45955.457738773148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45955.457738773148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45955.457738773148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45955.457738773148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45955.457738773148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45955.457738773148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45955.457738773148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45955.457738773148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45955.457738773148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45955.457738773148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45955.457738773148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45955.457738773148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45955.457738773148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45955.457738773148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45955.457738773148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45955.457738773148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45955.457738773148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45955.457738773148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45955.457738773148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45955.457738773148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45955.457738773148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45955.457738773148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45955.457738773148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45955.457738773148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45955.457738773148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45955.457738773148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45955.457738773148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45955.457738773148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45955.457738773148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45955.457738773148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45955.457738773148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45955.457738773148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45955.457738773148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45955.457738773148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45955.457738773148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45955.457738773148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45955.457738773148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45955.457738773148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45955.457738773148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45955.457738773148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45955.457738773148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45955.457738773148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45955.457738773148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45955.457738773148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45955.457738773148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45955.457738773148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45955.457738773148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45955.457738773148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45955.457738773148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45955.457738773148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45955.457738773148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45955.457738773148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45955.457738773148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45955.457738773148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45955.457738773148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45955.457738773148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45955.457738773148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45955.457738773148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45955.457738773148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45955.457738773148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45955.457738773148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45955.457738773148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45955.457738773148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45955.457738773148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45955.457738773148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45955.457738773148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45955.457738773148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45955.457738773148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45955.457738773148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45955.457738773148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45955.457738773148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45955.457738773148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45955.457738773148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45955.457738773148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45955.457738773148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45955.457738773148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45955.457738773148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45955.457738773148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45955.457738773148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45955.457738773148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45955.457738773148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45955.457738773148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45955.457738773148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45955.457738773148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45955.457738773148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45955.457738773148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45955.457738773148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45955.457738773148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45955.457738773148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45955.457738773148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45955.457738773148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45955.457738773148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45955.457738773148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45955.457738773148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45955.457738773148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45955.457738773148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45955.457738773148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45955.457738773148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45955.457738773148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45955.457738773148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45955.457738773148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45955.457738773148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45955.457738773148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45955.457738773148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45955.457738773148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45955.457738773148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45955.457738773148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45955.457738773148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45955.457738773148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45955.457738773148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45955.457738773148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45955.457738773148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45955.457738773148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45955.457738773148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45955.457738773148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45955.457738773148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45955.457738773148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45955.457738773148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45955.457738773148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45955.457738773148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45955.457738773148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45955.457738773148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45955.457738773148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45955.457738773148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45955.457738773148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45955.457738773148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45955.457738773148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45955.457738773148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45955.457738773148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45955.457738773148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45955.457738773148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45955.457738773148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45955.457738773148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45955.457738773148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45955.457738773148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45955.457738773148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45955.457738773148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45955.457738773148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45955.457738773148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45955.457738773148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45955.457738773148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45955.457738773148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45955.457738773148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45955.457738773148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45955.457738773148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45955.457738773148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45955.457738773148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45955.457738773148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45955.457738773148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45955.457738773148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45955.457738773148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45955.457738773148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45955.457738773148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45955.457738773148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45955.457738773148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45955.457738773148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45955.457738773148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45955.457738773148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45955.457738773148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45955.457738773148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45955.457738773148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45955.457738773148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45955.457738773148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45955.457738773148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45955.457738773148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45955.457738773148</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45955.457738773148</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63.625678587959555</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39081</v>
      </c>
      <c r="F3" s="38">
        <v>45926.188877314817</v>
      </c>
      <c r="G3" s="145">
        <f t="shared" ref="G3" ca="1" si="0">IFERROR(NOW()-F3,"")</f>
        <v>29.26886145833123</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39081</v>
      </c>
      <c r="F4" s="154">
        <v>45948.661111111112</v>
      </c>
      <c r="G4" s="155">
        <f ca="1">IFERROR(NOW()-F4,"")</f>
        <v>6.796627662035462</v>
      </c>
      <c r="H4" s="154">
        <v>45948.661111111112</v>
      </c>
      <c r="I4" s="153" t="str">
        <f>IFERROR(VLOOKUP(D4,DB!A:F,6,0),"")</f>
        <v>SCECO</v>
      </c>
      <c r="J4" s="153" t="str">
        <f>IFERROR(VLOOKUP(D4,DB!A:G,7,0),"")</f>
        <v>Dead</v>
      </c>
      <c r="K4" s="153" t="s">
        <v>39107</v>
      </c>
      <c r="L4" s="153" t="str">
        <f>IFERROR(VLOOKUP(D4,DB!A:I,9,0),"")</f>
        <v>Latis</v>
      </c>
    </row>
    <row r="5" spans="1:13" ht="15">
      <c r="A5" s="153"/>
      <c r="B5" s="153" t="str">
        <f>IFERROR(VLOOKUP(D5,DB!A:K,11,0),"")</f>
        <v/>
      </c>
      <c r="C5" s="153"/>
      <c r="D5" s="153"/>
      <c r="E5" s="153"/>
      <c r="F5" s="154"/>
      <c r="G5" s="155">
        <f ca="1">IFERROR(NOW()-F5,"")</f>
        <v>45955.457738773148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45955.457738773148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45955.457738773148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45955.457738773148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45955.457738773148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45955.457738773148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45955.457738773148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45955.457738773148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45955.457738773148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45955.457738773148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45955.457738773148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45955.457738773148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45955.457738773148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45955.457738773148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45955.457738773148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45955.457738773148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45955.457738773148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45955.457738773148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45955.457738773148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45955.457738773148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45955.457738773148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45955.457738773148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45955.457738773148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45955.457738773148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45955.457738773148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45955.457738773148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45955.457738773148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45955.457738773148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45955.457738773148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45955.457738773148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45955.457738773148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45955.457738773148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45955.457738773148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45955.457738773148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45955.457738773148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45955.457738773148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45955.457738773148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45955.457738773148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45955.457738773148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45955.457738773148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45955.457738773148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45955.457738773148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45955.457738773148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45955.457738773148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45955.457738773148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45955.457738773148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45955.457738773148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45955.457738773148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45955.457738773148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45955.457738773148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45955.457738773148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45955.457738773148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45955.457738773148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45955.457738773148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45955.457738773148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45955.457738773148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45955.457738773148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45955.457738773148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45955.457738773148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45955.457738773148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45955.457738773148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45955.457738773148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45955.457738773148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45955.457738773148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45955.457738773148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45955.457738773148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45955.457738773148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45955.457738773148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45955.457738773148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45955.457738773148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45955.457738773148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45955.457738773148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45955.457738773148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45955.457738773148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45955.457738773148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45955.457738773148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45955.457738773148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45955.457738773148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45955.457738773148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45955.457738773148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45955.457738773148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45955.457738773148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45955.457738773148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45955.457738773148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45955.457738773148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45955.457738773148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45955.457738773148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45955.457738773148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45955.457738773148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45955.457738773148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45955.457738773148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45955.457738773148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45955.457738773148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45955.457738773148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45955.457738773148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45955.457738773148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45955.457738773148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45955.457738773148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45955.457738773148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45955.457738773148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45955.457738773148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45955.457738773148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45955.457738773148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45955.457738773148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45955.457738773148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45955.457738773148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45955.457738773148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45955.457738773148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45955.457738773148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45955.457738773148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45955.457738773148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45955.457738773148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45955.457738773148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45955.457738773148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45955.457738773148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45955.457738773148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45955.457738773148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45955.457738773148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45955.457738773148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45955.457738773148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45955.457738773148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45955.457738773148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45955.457738773148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45955.457738773148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45955.457738773148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45955.457738773148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45955.457738773148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45955.457738773148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45955.457738773148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45955.457738773148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45955.457738773148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45955.457738773148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45955.457738773148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45955.457738773148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45955.457738773148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45955.457738773148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45955.457738773148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45955.457738773148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45955.457738773148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45955.457738773148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45955.457738773148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45955.457738773148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45955.457738773148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45955.457738773148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45955.457738773148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45955.457738773148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45955.457738773148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45955.457738773148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45955.457738773148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45955.457738773148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45955.457738773148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45955.457738773148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45955.457738773148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45955.457738773148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45955.457738773148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45955.457738773148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45955.457738773148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45955.457738773148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45955.457738773148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45955.457738773148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45955.457738773148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45955.457738773148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45955.457738773148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45955.457738773148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45955.457738773148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45955.457738773148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45955.457738773148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45955.457738773148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45955.457738773148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45955.457738773148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45955.457738773148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45955.457738773148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45955.457738773148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45955.457738773148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45955.457738773148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45955.457738773148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45955.457738773148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45955.457738773148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45955.457738773148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45955.457738773148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45955.457738773148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45955.457738773148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45955.457738773148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45955.457738773148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45955.457738773148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45955.457738773148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45955.457738773148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45955.457738773148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45955.457738773148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45955.457738773148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45955.457738773148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45955.457738773148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45955.457738773148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45955.457738773148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45955.457738773148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45955.457738773148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45955.457738773148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45955.457738773148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45955.457738773148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45955.457738773148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45955.457738773148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45955.457738773148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45955.457738773148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45955.457738773148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45955.457738773148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45955.457738773148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45955.457738773148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45955.457738773148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45955.457738773148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45955.457738773148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45955.457738773148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45955.457738773148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45955.457738773148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45955.457738773148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45955.457738773148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45955.457738773148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45955.457738773148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45955.457738773148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45955.457738773148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45955.457738773148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45955.457738773148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45955.457738773148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45955.457738773148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45955.457738773148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45955.457738773148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45955.457738773148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45955.457738773148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45955.457738773148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45955.457738773148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45955.457738773148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45955.457738773148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45955.457738773148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45955.457738773148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45955.457738773148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45955.457738773148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45955.457738773148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45955.457738773148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45955.457738773148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45955.457738773148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45955.457738773148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45955.457738773148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45955.457738773148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45955.457738773148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45955.457738773148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45955.457738773148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45955.457738773148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45955.457738773148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45955.457738773148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45955.457738773148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45955.457738773148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45955.457738773148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45955.457738773148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45955.457738773148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45955.457738773148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45955.457738773148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45955.457738773148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45955.457738773148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45955.457738773148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45955.457738773148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45955.457738773148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45955.457738773148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45955.457738773148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45955.457738773148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45955.457738773148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45955.457738773148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45955.457738773148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45955.457738773148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45955.457738773148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45955.457738773148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45955.457738773148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45955.457738773148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45955.457738773148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45955.457738773148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45955.457738773148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45955.457738773148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45955.457738773148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45955.457738773148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45955.457738773148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45955.457738773148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45955.457738773148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45955.457738773148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45955.457738773148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45955.457738773148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45955.457738773148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45955.457738773148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45955.457738773148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45955.457738773148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45955.457738773148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45955.457738773148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45955.457738773148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45955.457738773148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45955.457738773148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45955.457738773148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45955.457738773148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45955.457738773148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45955.457738773148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45955.457738773148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45955.457738773148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45955.457738773148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45955.457738773148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45955.457738773148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45955.457738773148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45955.457738773148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45955.457738773148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45955.457738773148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45955.457738773148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45955.457738773148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45955.457738773148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45955.457738773148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45955.457738773148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45955.457738773148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45955.457738773148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45955.457738773148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45955.457738773148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45955.457738773148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45955.457738773148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45955.457738773148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45955.457738773148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45955.457738773148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45955.457738773148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45955.457738773148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45955.457738773148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45955.457738773148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45955.457738773148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45955.457738773148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45955.457738773148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45955.457738773148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45955.457738773148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45955.457738773148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45955.457738773148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45955.457738773148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45955.457738773148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45955.457738773148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45955.457738773148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45955.457738773148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45955.457738773148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45955.457738773148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45955.457738773148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45955.457738773148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45955.457738773148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45955.457738773148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45955.457738773148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45955.457738773148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45955.457738773148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45955.457738773148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45955.457738773148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45955.457738773148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45955.457738773148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45955.457738773148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45955.457738773148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45955.457738773148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45955.457738773148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45955.457738773148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45955.457738773148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45955.457738773148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45955.457738773148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45955.457738773148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45955.457738773148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45955.457738773148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45955.457738773148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45955.457738773148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45955.457738773148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45955.457738773148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45955.457738773148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45955.457738773148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45955.457738773148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45955.457738773148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45955.457738773148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45955.457738773148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45955.457738773148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45955.457738773148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45955.457738773148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45955.457738773148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45955.457738773148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45955.457738773148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45955.457738773148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45955.457738773148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45955.457738773148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45955.457738773148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45955.457738773148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45955.457738773148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45955.457738773148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45955.457738773148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45955.457738773148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45955.457738773148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45955.457738773148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45955.457738773148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45955.457738773148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45955.457738773148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45955.457738773148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45955.457738773148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45955.457738773148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45955.457738773148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45955.457738773148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45955.457738773148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45955.457738773148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45955.457738773148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45955.457738773148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45955.457738773148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45955.457738773148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45955.457738773148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45955.457738773148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45955.457738773148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45955.457738773148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45955.457738773148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45955.457738773148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45955.457738773148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45955.457738773148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45955.457738773148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45955.457738773148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45955.457738773148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45955.457738773148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45955.457738773148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45955.457738773148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45955.457738773148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45955.457738773148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45955.457738773148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45955.457738773148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45955.457738773148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45955.457738773148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45955.457738773148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45955.457738773148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45955.457738773148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45955.457738773148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45955.457738773148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45955.457738773148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45955.457738773148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45955.457738773148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45955.457738773148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45955.457738773148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45955.457738773148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45955.457738773148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45955.457738773148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45955.457738773148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45955.457738773148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45955.457738773148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45955.457738773148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45955.457738773148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45955.457738773148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45955.457738773148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45955.457738773148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45955.457738773148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45955.457738773148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45955.457738773148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45955.457738773148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45955.457738773148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45955.457738773148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45955.457738773148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45955.457738773148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45955.457738773148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45955.457738773148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45955.457738773148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45955.457738773148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45955.457738773148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45955.457738773148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45955.457738773148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45955.457738773148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45955.457738773148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45955.457738773148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45955.457738773148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45955.457738773148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45955.457738773148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45955.457738773148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45955.457738773148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45955.457738773148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45955.457738773148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45955.457738773148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45955.457738773148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45955.457738773148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45955.457738773148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45955.457738773148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33264</v>
      </c>
      <c r="E2" s="107" t="s">
        <v>39081</v>
      </c>
      <c r="F2" s="108">
        <v>45955.34646990741</v>
      </c>
      <c r="G2" s="77">
        <f ca="1">IFERROR(NOW()-F2,"-")</f>
        <v>0.1112688657376566</v>
      </c>
      <c r="H2" s="108" t="s">
        <v>39109</v>
      </c>
      <c r="I2" s="104" t="str">
        <f>IFERROR(VLOOKUP(D2,DB!A:F,6,0),"")</f>
        <v>SCECO</v>
      </c>
      <c r="J2" s="103" t="str">
        <f>IFERROR(VLOOKUP(D2,DB!A:G,7,0),"")</f>
        <v>Dead</v>
      </c>
      <c r="K2" s="109" t="s">
        <v>39110</v>
      </c>
      <c r="L2" s="110" t="str">
        <f>IFERROR(VLOOKUP(D2,DB!A:I,9,0),"")</f>
        <v>Latis</v>
      </c>
    </row>
    <row r="3" spans="1:16383" ht="31.5" customHeight="1">
      <c r="A3" s="105" t="s">
        <v>39111</v>
      </c>
      <c r="B3" s="104" t="str">
        <f>IFERROR(VLOOKUP(D3,DB!A:K,11,0),"")</f>
        <v>R6</v>
      </c>
      <c r="C3" s="106">
        <v>2</v>
      </c>
      <c r="D3" s="104" t="s">
        <v>33255</v>
      </c>
      <c r="E3" s="107"/>
      <c r="F3" s="108"/>
      <c r="G3" s="77">
        <f ca="1">IFERROR(NOW()-F3,"-")</f>
        <v>45955.457738773148</v>
      </c>
      <c r="H3" s="108">
        <v>45955.34646990741</v>
      </c>
      <c r="I3" s="104" t="str">
        <f>IFERROR(VLOOKUP(D3,DB!A:F,6,0),"")</f>
        <v>SCECO</v>
      </c>
      <c r="J3" s="103" t="str">
        <f>IFERROR(VLOOKUP(D3,DB!A:G,7,0),"")</f>
        <v>Vandalized</v>
      </c>
      <c r="K3" s="109" t="s">
        <v>39112</v>
      </c>
      <c r="L3" s="110" t="str">
        <f>IFERROR(VLOOKUP(D3,DB!A:I,9,0),"")</f>
        <v>Latis</v>
      </c>
    </row>
    <row r="4" spans="1:16383" ht="31.5" customHeight="1">
      <c r="A4" s="105"/>
      <c r="B4" s="104" t="str">
        <f>IFERROR(VLOOKUP(D4,DB!A:K,11,0),"")</f>
        <v>R6</v>
      </c>
      <c r="C4" s="106"/>
      <c r="D4" s="104" t="s">
        <v>31967</v>
      </c>
      <c r="E4" s="107"/>
      <c r="F4" s="108"/>
      <c r="G4" s="77">
        <f ca="1">IFERROR(NOW()-F4,"-")</f>
        <v>45955.457738773148</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45955.457738773148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45955.457738773148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45955.457738773148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45955.457738773148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45955.457738773148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45955.457738773148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45955.457738773148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45955.457738773148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45955.457738773148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45955.457738773148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45955.457738773148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45955.457738773148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45955.457738773148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45955.457738773148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45955.457738773148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45955.457738773148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45955.457738773148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45955.457738773148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45955.457738773148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45955.457738773148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45955.457738773148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45955.457738773148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45955.457738773148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45955.457738773148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45955.457738773148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45955.457738773148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45955.457738773148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45955.457738773148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45955.457738773148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45955.457738773148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45955.457738773148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45955.457738773148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45955.457738773148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45955.457738773148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45955.457738773148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45955.457738773148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45955.457738773148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45955.457738773148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45955.457738773148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45955.457738773148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45955.457738773148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45955.457738773148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45955.457738773148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45955.457738773148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45955.457738773148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45955.457738773148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45955.457738773148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45955.457738773148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45955.457738773148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45955.457738773148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45955.457738773148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45955.457738773148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45955.457738773148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45955.457738773148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45955.457738773148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45955.457738773148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45955.457738773148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45955.457738773148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45955.457738773148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45955.457738773148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45955.457738773148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45955.457738773148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45955.457738773148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45955.457738773148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45955.457738773148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45955.457738773148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45955.457738773148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45955.457738773148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45955.457738773148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45955.457738773148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45955.457738773148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45955.457738773148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45955.457738773148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45955.457738773148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45955.457738773148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45955.457738773148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45955.457738773148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45955.457738773148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45955.457738773148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45955.457738773148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45955.457738773148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45955.457738773148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45955.457738773148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45955.457738773148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45955.457738773148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45955.457738773148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45955.457738773148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45955.457738773148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45955.457738773148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45955.457738773148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45955.457738773148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45955.457738773148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45955.457738773148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45955.457738773148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45955.457738773148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45955.457738773148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45955.457738773148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45955.457738773148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45955.457738773148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45955.457738773148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45955.457738773148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45955.457738773148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45955.457738773148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45955.457738773148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45955.457738773148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45955.457738773148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45955.457738773148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45955.457738773148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45955.457738773148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45955.457738773148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45955.457738773148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45955.457738773148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45955.457738773148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45955.457738773148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45955.457738773148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45955.457738773148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45955.457738773148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45955.457738773148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45955.457738773148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45955.457738773148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45955.457738773148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45955.457738773148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45955.457738773148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45955.457738773148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45955.457738773148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45955.457738773148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45955.457738773148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45955.457738773148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45955.457738773148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45955.457738773148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45955.457738773148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45955.457738773148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45955.457738773148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45955.457738773148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45955.457738773148</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2025-10-25T08:00:42Z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