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835" documentId="13_ncr:1_{F6CB121F-512D-4AA6-A0C1-0FB36C537598}" xr6:coauthVersionLast="47" xr6:coauthVersionMax="47" xr10:uidLastSave="{4752550C-0E4B-45D5-AAF2-B48A820B1673}"/>
  <bookViews>
    <workbookView xWindow="-109" yWindow="-109" windowWidth="26301" windowHeight="14169" firstSheet="4"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6" i="4" l="1"/>
  <c r="B3" i="4"/>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I5"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<sst xmlns="http://schemas.openxmlformats.org/spreadsheetml/2006/main" count="179033" uniqueCount="39109">
  <si>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</si>
  <si>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</si>
  <si>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</si>
  <si>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</si>
  <si>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</si>
  <si>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</si>
  <si>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</si>
  <si>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</si>
  <si>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</si>
  <si>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</si>
  <si>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</si>
  <si>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</si>
  <si>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</si>
  <si>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</si>
  <si>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</si>
  <si>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</si>
  <si>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</si>
  <si>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</si>
  <si>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</si>
  <si>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</si>
  <si>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</si>
  <si>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</si>
  <si>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</si>
  <si>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</si>
  <si>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</si>
  <si>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</si>
  <si>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</si>
  <si>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</si>
  <si>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</si>
  <si>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</si>
  <si>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</si>
  <si>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</si>
  <si>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</si>
  <si>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</si>
  <si>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</si>
  <si>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</si>
  <si>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</si>
  <si>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</si>
  <si>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</si>
  <si>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</si>
  <si>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</si>
  <si>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</si>
  <si>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</si>
  <si>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</si>
  <si>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</si>
  <si>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</si>
  <si>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</si>
  <si>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</si>
  <si>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</si>
  <si>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</si>
  <si>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</si>
  <si>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</si>
  <si>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</si>
  <si>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</si>
  <si>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</si>
  <si>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</si>
  <si>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</si>
  <si>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</si>
  <si>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</si>
  <si>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</si>
  <si>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</si>
  <si>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</si>
  <si>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</si>
  <si>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</si>
  <si>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</si>
  <si>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</si>
  <si>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</si>
  <si>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</si>
  <si>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</si>
  <si>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</si>
  <si>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</si>
  <si>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</si>
  <si>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</si>
  <si>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</si>
  <si>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</si>
  <si>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</si>
  <si>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</si>
  <si>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</si>
  <si>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</si>
  <si>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</si>
  <si>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</si>
  <si>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</si>
  <si>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</si>
  <si>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</si>
  <si>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</si>
  <si>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</si>
  <si>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</si>
  <si>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</si>
  <si>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</si>
  <si>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</si>
  <si>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</si>
  <si>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</si>
  <si>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</si>
  <si>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</si>
  <si>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</si>
  <si>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</si>
  <si>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</si>
  <si>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</si>
  <si>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</si>
  <si>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</si>
  <si>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</si>
  <si>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</si>
  <si>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</si>
  <si>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</si>
  <si>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</si>
  <si>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</si>
  <si>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</si>
  <si>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</si>
  <si>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</si>
  <si>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</si>
  <si>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</si>
  <si>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</si>
  <si>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</si>
  <si>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</si>
  <si>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</si>
  <si>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</si>
  <si>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</si>
  <si>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</si>
  <si>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</si>
  <si>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</si>
  <si>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</si>
  <si>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</si>
  <si>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</si>
  <si>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</si>
  <si>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</si>
  <si>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</si>
  <si>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</si>
  <si>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</si>
  <si>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</si>
  <si>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</si>
  <si>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</si>
  <si>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</si>
  <si>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</si>
  <si>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</si>
  <si>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</si>
  <si>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</si>
  <si>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</si>
  <si>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</si>
  <si>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</si>
  <si>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</si>
  <si>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</si>
  <si>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</si>
  <si>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</si>
  <si>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</si>
  <si>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</si>
  <si>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</si>
  <si>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</si>
  <si>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</si>
  <si>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</si>
  <si>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</si>
  <si>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</si>
  <si>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</si>
  <si>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</si>
  <si>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</si>
  <si>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</si>
  <si>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</si>
  <si>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</si>
  <si>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</si>
  <si>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</si>
  <si>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</si>
  <si>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</si>
  <si>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</si>
  <si>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</si>
  <si>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</si>
  <si>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</si>
  <si>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</si>
  <si>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</si>
  <si>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</si>
  <si>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</si>
  <si>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</si>
  <si>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</si>
  <si>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</si>
  <si>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</si>
  <si>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</si>
  <si>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</si>
  <si>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</si>
  <si>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</si>
  <si>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</si>
  <si>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</si>
  <si>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</si>
  <si>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</si>
  <si>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</si>
  <si>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</si>
  <si>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</si>
  <si>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</si>
  <si>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</si>
  <si>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</si>
  <si>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</si>
  <si>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</si>
  <si>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</si>
  <si>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</si>
  <si>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</si>
  <si>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</si>
  <si>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</si>
  <si>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</si>
  <si>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</si>
  <si>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</si>
  <si>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</si>
  <si>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</si>
  <si>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</si>
  <si>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</si>
  <si>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</si>
  <si>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</si>
  <si>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</si>
  <si>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</si>
  <si>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</si>
  <si>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</si>
  <si>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</si>
  <si>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</si>
  <si>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</si>
  <si>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</si>
  <si>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</si>
  <si>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</si>
  <si>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</si>
  <si>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</si>
  <si>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</si>
  <si>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</si>
  <si>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</si>
  <si>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</si>
  <si>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</si>
  <si>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</si>
  <si>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</si>
  <si>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</si>
  <si>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</si>
  <si>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</si>
  <si>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</si>
  <si>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</si>
  <si>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</si>
  <si>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</si>
  <si>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</si>
  <si>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</si>
  <si>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</si>
  <si>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</si>
  <si>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</si>
  <si>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</si>
  <si>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</si>
  <si>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</si>
  <si>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</si>
  <si>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</si>
  <si>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</si>
  <si>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</si>
  <si>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</si>
  <si>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</si>
  <si>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</si>
  <si>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</si>
  <si>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</si>
  <si>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</si>
  <si>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</si>
  <si>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</si>
  <si>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</si>
  <si>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</si>
  <si>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</si>
  <si>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</si>
  <si>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</si>
  <si>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</si>
  <si>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</si>
  <si>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</si>
  <si>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</si>
  <si>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</si>
  <si>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</si>
  <si>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</si>
  <si>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</si>
  <si>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</si>
  <si>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</si>
  <si>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</si>
  <si>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</si>
  <si>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</si>
  <si>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</si>
  <si>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</si>
  <si>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</si>
  <si>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</si>
  <si>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</si>
  <si>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</si>
  <si>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</si>
  <si>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</si>
  <si>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</si>
  <si>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</si>
  <si>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</si>
  <si>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</si>
  <si>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</si>
  <si>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</si>
  <si>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</si>
  <si>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</si>
  <si>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</si>
  <si>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</si>
  <si>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</si>
  <si>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</si>
  <si>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</si>
  <si>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</si>
  <si>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</si>
  <si>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</si>
  <si>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</si>
  <si>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</si>
  <si>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</si>
  <si>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</si>
  <si>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</si>
  <si>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</si>
  <si>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</si>
  <si>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</si>
  <si>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</si>
  <si>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</si>
  <si>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</si>
  <si>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</si>
  <si>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</si>
  <si>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</si>
  <si>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</si>
  <si>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</si>
  <si>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</si>
  <si>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</si>
  <si>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</si>
  <si>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</si>
  <si>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</si>
  <si>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</si>
  <si>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</si>
  <si>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</si>
  <si>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</si>
  <si>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</si>
  <si>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</si>
  <si>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</si>
  <si>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</si>
  <si>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</si>
  <si>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</si>
  <si>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</si>
  <si>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</si>
  <si>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</si>
  <si>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</si>
  <si>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</si>
  <si>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</si>
  <si>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</si>
  <si>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</si>
  <si>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</si>
  <si>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</si>
  <si>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</si>
  <si>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</si>
  <si>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</si>
  <si>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</si>
  <si>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</si>
  <si>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</si>
  <si>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</si>
  <si>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</si>
  <si>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</si>
  <si>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</si>
  <si>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</si>
  <si>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</si>
  <si>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</si>
  <si>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</si>
  <si>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</si>
  <si>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</si>
  <si>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</si>
  <si>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</si>
  <si>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</si>
  <si>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</si>
  <si>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</si>
  <si>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</si>
  <si>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</si>
  <si>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</si>
  <si>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</si>
  <si>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</si>
  <si>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</si>
  <si>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</si>
  <si>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</si>
  <si>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</si>
  <si>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</si>
  <si>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</si>
  <si>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</si>
  <si>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</si>
  <si>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</si>
  <si>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</si>
  <si>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</si>
  <si>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</si>
  <si>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</si>
  <si>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</si>
  <si>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</si>
  <si>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</si>
  <si>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</si>
  <si>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</si>
  <si>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</si>
  <si>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</si>
  <si>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</si>
  <si>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</si>
  <si>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</si>
  <si>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</si>
  <si>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</si>
  <si>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</si>
  <si>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</si>
  <si>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</si>
  <si>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</si>
  <si>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</si>
  <si>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</si>
  <si>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</si>
  <si>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</si>
  <si>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</si>
  <si>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</si>
  <si>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</si>
  <si>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</si>
  <si>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</si>
  <si>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</si>
  <si>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</si>
  <si>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</si>
  <si>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</si>
  <si>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</si>
  <si>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</si>
  <si>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</si>
  <si>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</si>
  <si>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</si>
  <si>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</si>
  <si>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</si>
  <si>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</si>
  <si>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</si>
  <si>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</si>
  <si>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</si>
  <si>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</si>
  <si>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</si>
  <si>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</si>
  <si>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</si>
  <si>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</si>
  <si>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</si>
  <si>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</si>
  <si>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</si>
  <si>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</si>
  <si>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</si>
  <si>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</si>
  <si>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</si>
  <si>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</si>
  <si>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</si>
  <si>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</si>
  <si>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</si>
  <si>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</si>
  <si>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</si>
  <si>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</si>
  <si>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</si>
  <si>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</si>
  <si>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</si>
  <si>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</si>
  <si>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</si>
  <si>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</si>
  <si>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</si>
  <si>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</si>
  <si>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</si>
  <si>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</si>
  <si>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</si>
  <si>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</si>
  <si>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</si>
  <si>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</si>
  <si>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</si>
  <si>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</si>
  <si>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</si>
  <si>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</si>
  <si>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</si>
  <si>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</si>
  <si>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</si>
  <si>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</si>
  <si>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</si>
  <si>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</si>
  <si>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</si>
  <si>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</si>
  <si>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</si>
  <si>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</si>
  <si>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</si>
  <si>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</si>
  <si>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</si>
  <si>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</si>
  <si>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</si>
  <si>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</si>
  <si>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</si>
  <si>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</si>
  <si>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</si>
  <si>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</si>
  <si>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</si>
  <si>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</si>
  <si>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</si>
  <si>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</si>
  <si>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</si>
  <si>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</si>
  <si>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</si>
  <si>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</si>
  <si>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</si>
  <si>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</si>
  <si>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</si>
  <si>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</si>
  <si>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</si>
  <si>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</si>
  <si>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</si>
  <si>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</si>
  <si>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</si>
  <si>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</si>
  <si>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</si>
  <si>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</si>
  <si>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</si>
  <si>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</si>
  <si>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</si>
  <si>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</si>
  <si>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</si>
  <si>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</si>
  <si>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</si>
  <si>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</si>
  <si>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</si>
  <si>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</si>
  <si>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</si>
  <si>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</si>
  <si>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</si>
  <si>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</si>
  <si>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</si>
  <si>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</si>
  <si>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</si>
  <si>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</si>
  <si>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</si>
  <si>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</si>
  <si>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</si>
  <si>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</si>
  <si>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</si>
  <si>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</si>
  <si>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</si>
  <si>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</si>
  <si>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</si>
  <si>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</si>
  <si>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</si>
  <si>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</si>
  <si>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</si>
  <si>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</si>
  <si>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</si>
  <si>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</si>
  <si>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</si>
  <si>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</si>
  <si>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</si>
  <si>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</si>
  <si>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</si>
  <si>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</si>
  <si>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</si>
  <si>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</si>
  <si>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</si>
  <si>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</si>
  <si>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</si>
  <si>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</si>
  <si>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</si>
  <si>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</si>
  <si>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</si>
  <si>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</si>
  <si>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</si>
  <si>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</si>
  <si>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</si>
  <si>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</si>
  <si>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</si>
  <si>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</si>
  <si>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</si>
  <si>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</si>
  <si>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</si>
  <si>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</si>
  <si>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</si>
  <si>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</si>
  <si>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</si>
  <si>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</si>
  <si>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</si>
  <si>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</si>
  <si>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</si>
  <si>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</si>
  <si>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</si>
  <si>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</si>
  <si>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</si>
  <si>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</si>
  <si>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</si>
  <si>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</si>
  <si>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</si>
  <si>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</si>
  <si>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</si>
  <si>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</si>
  <si>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</si>
  <si>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</si>
  <si>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</si>
  <si>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</si>
  <si>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</si>
  <si>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</si>
  <si>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</si>
  <si>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</si>
  <si>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</si>
  <si>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</si>
  <si>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</si>
  <si>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</si>
  <si>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</si>
  <si>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</si>
  <si>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</si>
  <si>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</si>
  <si>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</si>
  <si>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</si>
  <si>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</si>
  <si>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</si>
  <si>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</si>
  <si>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</si>
  <si>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</si>
  <si>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</si>
  <si>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</si>
  <si>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</si>
  <si>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</si>
  <si>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</si>
  <si>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</si>
  <si>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</si>
  <si>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</si>
  <si>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</si>
  <si>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</si>
  <si>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</si>
  <si>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</si>
  <si>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</si>
  <si>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</si>
  <si>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</si>
  <si>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</si>
  <si>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</si>
  <si>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</si>
  <si>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</si>
  <si>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</si>
  <si>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</si>
  <si>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</si>
  <si>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</si>
  <si>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</si>
  <si>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</si>
  <si>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</si>
  <si>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</si>
  <si>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</si>
  <si>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</si>
  <si>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</si>
  <si>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</si>
  <si>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</si>
  <si>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</si>
  <si>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</si>
  <si>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</si>
  <si>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</si>
  <si>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</si>
  <si>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</si>
  <si>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</si>
  <si>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</si>
  <si>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</si>
  <si>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</si>
  <si>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</si>
  <si>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</si>
  <si>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</si>
  <si>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</si>
  <si>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</si>
  <si>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</si>
  <si>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</si>
  <si>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</si>
  <si>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</si>
  <si>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</si>
  <si>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</si>
  <si>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</si>
  <si>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</si>
  <si>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</si>
  <si>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</si>
  <si>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</si>
  <si>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</si>
  <si>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</si>
  <si>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</si>
  <si>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</si>
  <si>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</si>
  <si>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</si>
  <si>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</si>
  <si>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</si>
  <si>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</si>
  <si>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</si>
  <si>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</si>
  <si>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</si>
  <si>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</si>
  <si>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</si>
  <si>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</si>
  <si>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</si>
  <si>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</si>
  <si>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</si>
  <si>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</si>
  <si>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</si>
  <si>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</si>
  <si>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</si>
  <si>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</si>
  <si>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</si>
  <si>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</si>
  <si>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</si>
  <si>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</si>
  <si>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</si>
  <si>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</si>
  <si>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</si>
  <si>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</si>
  <si>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</si>
  <si>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</si>
  <si>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</si>
  <si>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</si>
  <si>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</si>
  <si>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</si>
  <si>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</si>
  <si>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</si>
  <si>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</si>
  <si>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</si>
  <si>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</si>
  <si>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</si>
  <si>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</si>
  <si>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</si>
  <si>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</si>
  <si>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</si>
  <si>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</si>
  <si>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</si>
  <si>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</si>
  <si>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</si>
  <si>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</si>
  <si>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</si>
  <si>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</si>
  <si>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</si>
  <si>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</si>
  <si>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</si>
  <si>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</si>
  <si>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</si>
  <si>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</si>
  <si>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</si>
  <si>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</si>
  <si>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</si>
  <si>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</si>
  <si>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</si>
  <si>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</si>
  <si>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</si>
  <si>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</si>
  <si>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</si>
  <si>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</si>
  <si>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</si>
  <si>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</si>
  <si>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</si>
  <si>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</si>
  <si>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</si>
  <si>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</si>
  <si>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</si>
  <si>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</si>
  <si>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</si>
  <si>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</si>
  <si>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</si>
  <si>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</si>
  <si>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</si>
  <si>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</si>
  <si>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</si>
  <si>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</si>
  <si>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</si>
  <si>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</si>
  <si>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</si>
  <si>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</si>
  <si>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</si>
  <si>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</si>
  <si>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</si>
  <si>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</si>
  <si>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</si>
  <si>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</si>
  <si>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</si>
  <si>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</si>
  <si>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</si>
  <si>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</si>
  <si>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</si>
  <si>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</si>
  <si>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</si>
  <si>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</si>
  <si>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</si>
  <si>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</si>
  <si>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</si>
  <si>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</si>
  <si>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</si>
  <si>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</si>
  <si>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</si>
  <si>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</si>
  <si>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</si>
  <si>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</si>
  <si>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</si>
  <si>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</si>
  <si>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</si>
  <si>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</si>
  <si>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</si>
  <si>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</si>
  <si>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</si>
  <si>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</si>
  <si>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</si>
  <si>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</si>
  <si>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</si>
  <si>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</si>
  <si>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</si>
  <si>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</si>
  <si>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</si>
  <si>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</si>
  <si>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</si>
  <si>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</si>
  <si>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</si>
  <si>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</si>
  <si>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</si>
  <si>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</si>
  <si>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</si>
  <si>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</si>
  <si>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</si>
  <si>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</si>
  <si>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</si>
  <si>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</si>
  <si>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</si>
  <si>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</si>
  <si>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</si>
  <si>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</si>
  <si>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</si>
  <si>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</si>
  <si>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</si>
  <si>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</si>
  <si>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</si>
  <si>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</si>
  <si>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</si>
  <si>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</si>
  <si>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</si>
  <si>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</si>
  <si>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</si>
  <si>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</si>
  <si>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</si>
  <si>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</si>
  <si>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</si>
  <si>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</si>
  <si>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</si>
  <si>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</si>
  <si>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</si>
  <si>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</si>
  <si>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</si>
  <si>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</si>
  <si>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</si>
  <si>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</si>
  <si>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</si>
  <si>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</si>
  <si>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</si>
  <si>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</si>
  <si>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</si>
  <si>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</si>
  <si>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</si>
  <si>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</si>
  <si>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</si>
  <si>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</si>
  <si>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</si>
  <si>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</si>
  <si>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</si>
  <si>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</si>
  <si>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</si>
  <si>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</si>
  <si>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</si>
  <si>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</si>
  <si>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</si>
  <si>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</si>
  <si>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</si>
  <si>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</si>
  <si>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</si>
  <si>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</si>
  <si>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</si>
  <si>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</si>
  <si>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</si>
  <si>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</si>
  <si>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</si>
  <si>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</si>
  <si>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</si>
  <si>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</si>
  <si>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</si>
  <si>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</si>
  <si>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</si>
  <si>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</si>
  <si>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</si>
  <si>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</si>
  <si>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</si>
  <si>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</si>
  <si>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</si>
  <si>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</si>
  <si>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</si>
  <si>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</si>
  <si>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</si>
  <si>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</si>
  <si>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</si>
  <si>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</si>
  <si>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</si>
  <si>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</si>
  <si>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</si>
  <si>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</si>
  <si>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</si>
  <si>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</si>
  <si>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</si>
  <si>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</si>
  <si>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</si>
  <si>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</si>
  <si>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</si>
  <si>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</si>
  <si>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</si>
  <si>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</si>
  <si>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</si>
  <si>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</si>
  <si>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</si>
  <si>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</si>
  <si>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</si>
  <si>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</si>
  <si>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</si>
  <si>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</si>
  <si>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</si>
  <si>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</si>
  <si>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</si>
  <si>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</si>
  <si>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</si>
  <si>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</si>
  <si>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</si>
  <si>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</si>
  <si>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</si>
  <si>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</si>
  <si>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</si>
  <si>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</si>
  <si>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</si>
  <si>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</si>
  <si>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</si>
  <si>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</si>
  <si>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</si>
  <si>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</si>
  <si>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</si>
  <si>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</si>
  <si>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</si>
  <si>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</si>
  <si>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</si>
  <si>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</si>
  <si>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</si>
  <si>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</si>
  <si>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</si>
  <si>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</si>
  <si>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</si>
  <si>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</si>
  <si>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</si>
  <si>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</si>
  <si>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</si>
  <si>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</si>
  <si>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</si>
  <si>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</si>
  <si>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</si>
  <si>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</si>
  <si>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</si>
  <si>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</si>
  <si>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</si>
  <si>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</si>
  <si>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</si>
  <si>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</si>
  <si>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</si>
  <si>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</si>
  <si>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</si>
  <si>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</si>
  <si>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</si>
  <si>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</si>
  <si>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</si>
  <si>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</si>
  <si>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</si>
  <si>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</si>
  <si>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</si>
  <si>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</si>
  <si>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</si>
  <si>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</si>
  <si>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</si>
  <si>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</si>
  <si>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</si>
  <si>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</si>
  <si>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</si>
  <si>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</si>
  <si>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</si>
  <si>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</si>
  <si>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</si>
  <si>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</si>
  <si>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</si>
  <si>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</si>
  <si>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</si>
  <si>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</si>
  <si>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</si>
  <si>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</si>
  <si>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</si>
  <si>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</si>
  <si>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</si>
  <si>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</si>
  <si>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</si>
  <si>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</si>
  <si>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</si>
  <si>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</si>
  <si>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</si>
  <si>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</si>
  <si>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</si>
  <si>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</si>
  <si>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</si>
  <si>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</si>
  <si>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</si>
  <si>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</si>
  <si>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</si>
  <si>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</si>
  <si>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</si>
  <si>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</si>
  <si>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</si>
  <si>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</si>
  <si>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</si>
  <si>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</si>
  <si>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</si>
  <si>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</si>
  <si>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</si>
  <si>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</si>
  <si>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</si>
  <si>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</si>
  <si>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</si>
  <si>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</si>
  <si>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</si>
  <si>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</si>
  <si>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</si>
  <si>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</si>
  <si>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</si>
  <si>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</si>
  <si>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</si>
  <si>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</si>
  <si>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</si>
  <si>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</si>
  <si>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</si>
  <si>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</si>
  <si>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</si>
  <si>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</si>
  <si>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</si>
  <si>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</si>
  <si>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</si>
  <si>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</si>
  <si>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</si>
  <si>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</si>
  <si>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</si>
  <si>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</si>
  <si>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</si>
  <si>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</si>
  <si>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</si>
  <si>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</si>
  <si>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</si>
  <si>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</si>
  <si>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</si>
  <si>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</si>
  <si>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</si>
  <si>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</si>
  <si>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</si>
  <si>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</si>
  <si>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</si>
  <si>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</si>
  <si>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</si>
  <si>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</si>
  <si>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</si>
  <si>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</si>
  <si>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</si>
  <si>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</si>
  <si>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</si>
  <si>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</si>
  <si>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</si>
  <si>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</si>
  <si>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</si>
  <si>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</si>
  <si>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</si>
  <si>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</si>
  <si>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</si>
  <si>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</si>
  <si>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</si>
  <si>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</si>
  <si>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</si>
  <si>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</si>
  <si>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</si>
  <si>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</si>
  <si>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</si>
  <si>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</si>
  <si>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</si>
  <si>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</si>
  <si>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</si>
  <si>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</si>
  <si>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</si>
  <si>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</si>
  <si>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</si>
  <si>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</si>
  <si>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</si>
  <si>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</si>
  <si>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</si>
  <si>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</si>
  <si>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</si>
  <si>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</si>
  <si>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</si>
  <si>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</si>
  <si>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</si>
  <si>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</si>
  <si>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</si>
  <si>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</si>
  <si>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</si>
  <si>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</si>
  <si>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</si>
  <si>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</si>
  <si>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</si>
  <si>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</si>
  <si>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</si>
  <si>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</si>
  <si>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</si>
  <si>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</si>
  <si>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</si>
  <si>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</si>
  <si>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</si>
  <si>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</si>
  <si>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</si>
  <si>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</si>
  <si>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</si>
  <si>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</si>
  <si>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</si>
  <si>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</si>
  <si>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</si>
  <si>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</si>
  <si>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</si>
  <si>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</si>
  <si>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</si>
  <si>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</si>
  <si>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</si>
  <si>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</si>
  <si>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</si>
  <si>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</si>
  <si>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</si>
  <si>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</si>
  <si>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</si>
  <si>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</si>
  <si>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</si>
  <si>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</si>
  <si>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</si>
  <si>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</si>
  <si>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</si>
  <si>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</si>
  <si>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</si>
  <si>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</si>
  <si>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</si>
  <si>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</si>
  <si>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</si>
  <si>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</si>
  <si>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</si>
  <si>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</si>
  <si>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</si>
  <si>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</si>
  <si>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</si>
  <si>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</si>
  <si>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</si>
  <si>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</si>
  <si>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</si>
  <si>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</si>
  <si>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</si>
  <si>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</si>
  <si>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</si>
  <si>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</si>
  <si>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</si>
  <si>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</si>
  <si>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</si>
  <si>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</si>
  <si>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</si>
  <si>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</si>
  <si>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</si>
  <si>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</si>
  <si>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</si>
  <si>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</si>
  <si>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</si>
  <si>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</si>
  <si>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</si>
  <si>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</si>
  <si>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</si>
  <si>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</si>
  <si>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</si>
  <si>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</si>
  <si>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</si>
  <si>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</si>
  <si>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</si>
  <si>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</si>
  <si>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</si>
  <si>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</si>
  <si>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</si>
  <si>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</si>
  <si>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</si>
  <si>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</si>
  <si>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</si>
  <si>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</si>
  <si>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</si>
  <si>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</si>
  <si>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</si>
  <si>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</si>
  <si>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</si>
  <si>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</si>
  <si>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</si>
  <si>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</si>
  <si>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</si>
  <si>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</si>
  <si>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</si>
  <si>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</si>
  <si>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</si>
  <si>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</si>
  <si>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</si>
  <si>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</si>
  <si>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</si>
  <si>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</si>
  <si>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</si>
  <si>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</si>
  <si>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</si>
  <si>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</si>
  <si>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</si>
  <si>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</si>
  <si>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</si>
  <si>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</si>
  <si>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</si>
  <si>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</si>
  <si>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</si>
  <si>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</si>
  <si>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</si>
  <si>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</si>
  <si>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</si>
  <si>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</si>
  <si>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</si>
  <si>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</si>
  <si>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</si>
  <si>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</si>
  <si>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</si>
  <si>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</si>
  <si>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</si>
  <si>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</si>
  <si>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</si>
  <si>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</si>
  <si>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</si>
  <si>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</si>
  <si>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</si>
  <si>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</si>
  <si>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</si>
  <si>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</si>
  <si>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</si>
  <si>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</si>
  <si>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</si>
  <si>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</si>
  <si>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</si>
  <si>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</si>
  <si>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</si>
  <si>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</si>
  <si>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</si>
  <si>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</si>
  <si>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</si>
  <si>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</si>
  <si>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</si>
  <si>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</si>
  <si>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</si>
  <si>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</si>
  <si>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</si>
  <si>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</si>
  <si>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</si>
  <si>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</si>
  <si>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</si>
  <si>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</si>
  <si>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</si>
  <si>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</si>
  <si>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</si>
  <si>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</si>
  <si>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</si>
  <si>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</si>
  <si>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</si>
  <si>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</si>
  <si>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</si>
  <si>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</si>
  <si>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</si>
  <si>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</si>
  <si>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</si>
  <si>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</si>
  <si>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</si>
  <si>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</si>
  <si>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</si>
  <si>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</si>
  <si>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</si>
  <si>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</si>
  <si>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</si>
  <si>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</si>
  <si>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</si>
  <si>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</si>
  <si>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</si>
  <si>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</si>
  <si>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</si>
  <si>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</si>
  <si>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</si>
  <si>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</si>
  <si>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</si>
  <si>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</si>
  <si>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</si>
  <si>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</si>
  <si>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</si>
  <si>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</si>
  <si>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</si>
  <si>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</si>
  <si>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</si>
  <si>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</si>
  <si>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</si>
  <si>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</si>
  <si>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</si>
  <si>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</si>
  <si>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</si>
  <si>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</si>
  <si>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</si>
  <si>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</si>
  <si>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</si>
  <si>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</si>
  <si>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</si>
  <si>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</si>
  <si>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</si>
  <si>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</si>
  <si>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</si>
  <si>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</si>
  <si>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</si>
  <si>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</si>
  <si>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</si>
  <si>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</si>
  <si>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</si>
  <si>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</si>
  <si>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</si>
  <si>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</si>
  <si>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</si>
  <si>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</si>
  <si>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</si>
  <si>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</si>
  <si>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</si>
  <si>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</si>
  <si>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</si>
  <si>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</si>
  <si>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</si>
  <si>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</si>
  <si>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</si>
  <si>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</si>
  <si>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</si>
  <si>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</si>
  <si>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</si>
  <si>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</si>
  <si>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</si>
  <si>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</si>
  <si>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</si>
  <si>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</si>
  <si>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</si>
  <si>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</si>
  <si>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</si>
  <si>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</si>
  <si>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</si>
  <si>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</si>
  <si>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</si>
  <si>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</si>
  <si>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</si>
  <si>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</si>
  <si>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</si>
  <si>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</si>
  <si>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</si>
  <si>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</si>
  <si>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</si>
  <si>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</si>
  <si>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</si>
  <si>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</si>
  <si>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</si>
  <si>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</si>
  <si>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</si>
  <si>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</si>
  <si>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</si>
  <si>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</si>
  <si>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</si>
  <si>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</si>
  <si>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</si>
  <si>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</si>
  <si>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</si>
  <si>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</si>
  <si>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</si>
  <si>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</si>
  <si>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</si>
  <si>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</si>
  <si>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</si>
  <si>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</si>
  <si>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</si>
  <si>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</si>
  <si>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</si>
  <si>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</si>
  <si>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</si>
  <si>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</si>
  <si>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</si>
  <si>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</si>
  <si>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</si>
  <si>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</si>
  <si>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</si>
  <si>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</si>
  <si>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</si>
  <si>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</si>
  <si>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</si>
  <si>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</si>
  <si>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</si>
  <si>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</si>
  <si>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</si>
  <si>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</si>
  <si>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</si>
  <si>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</si>
  <si>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</si>
  <si>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</si>
  <si>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</si>
  <si>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</si>
  <si>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</si>
  <si>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</si>
  <si>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</si>
  <si>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</si>
  <si>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</si>
  <si>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</si>
  <si>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</si>
  <si>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</si>
  <si>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</si>
  <si>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</si>
  <si>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</si>
  <si>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</si>
  <si>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</si>
  <si>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</si>
  <si>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</si>
  <si>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</si>
  <si>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</si>
  <si>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</si>
  <si>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</si>
  <si>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</si>
  <si>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</si>
  <si>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</si>
  <si>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</si>
  <si>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</si>
  <si>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</si>
  <si>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</si>
  <si>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</si>
  <si>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</si>
  <si>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</si>
  <si>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</si>
  <si>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</si>
  <si>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</si>
  <si>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</si>
  <si>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</si>
  <si>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</si>
  <si>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</si>
  <si>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</si>
  <si>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</si>
  <si>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</si>
  <si>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</si>
  <si>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</si>
  <si>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</si>
  <si>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</si>
  <si>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</si>
  <si>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</si>
  <si>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</si>
  <si>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</si>
  <si>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</si>
  <si>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</si>
  <si>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</si>
  <si>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</si>
  <si>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</si>
  <si>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</si>
  <si>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</si>
  <si>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</si>
  <si>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</si>
  <si>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</si>
  <si>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</si>
  <si>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</si>
  <si>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</si>
  <si>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</si>
  <si>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</si>
  <si>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</si>
  <si>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</si>
  <si>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</si>
  <si>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</si>
  <si>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</si>
  <si>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</si>
  <si>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</si>
  <si>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</si>
  <si>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</si>
  <si>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</si>
  <si>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</si>
  <si>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</si>
  <si>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</si>
  <si>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</si>
  <si>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</si>
  <si>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</si>
  <si>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</si>
  <si>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</si>
  <si>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</si>
  <si>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</si>
  <si>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</si>
  <si>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</si>
  <si>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</si>
  <si>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</si>
  <si>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</si>
  <si>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</si>
  <si>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</si>
  <si>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</si>
  <si>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</si>
  <si>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</si>
  <si>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</si>
  <si>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</si>
  <si>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</si>
  <si>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</si>
  <si>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</si>
  <si>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</si>
  <si>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</si>
  <si>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</si>
  <si>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</si>
  <si>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</si>
  <si>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</si>
  <si>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</si>
  <si>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</si>
  <si>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</si>
  <si>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</si>
  <si>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</si>
  <si>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</si>
  <si>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</si>
  <si>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</si>
  <si>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</si>
  <si>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</si>
  <si>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</si>
  <si>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</si>
  <si>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</si>
  <si>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</si>
  <si>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</si>
  <si>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</si>
  <si>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</si>
  <si>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</si>
  <si>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</si>
  <si>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</si>
  <si>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</si>
  <si>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</si>
  <si>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</si>
  <si>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</si>
  <si>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</si>
  <si>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</si>
  <si>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</si>
  <si>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</si>
  <si>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</si>
  <si>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</si>
  <si>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</si>
  <si>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</si>
  <si>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</si>
  <si>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</si>
  <si>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</si>
  <si>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</si>
  <si>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</si>
  <si>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</si>
  <si>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</si>
  <si>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</si>
  <si>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</si>
  <si>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</si>
  <si>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</si>
  <si>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</si>
  <si>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</si>
  <si>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</si>
  <si>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</si>
  <si>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</si>
  <si>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</si>
  <si>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</si>
  <si>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</si>
  <si>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</si>
  <si>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</si>
  <si>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</si>
  <si>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</si>
  <si>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</si>
  <si>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</si>
  <si>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</si>
  <si>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</si>
  <si>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</si>
  <si>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</si>
  <si>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</si>
  <si>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</si>
  <si>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</si>
  <si>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</si>
  <si>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</si>
  <si>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</si>
  <si>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</si>
  <si>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</si>
  <si>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</si>
  <si>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</si>
  <si>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</si>
  <si>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</si>
  <si>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</si>
  <si>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</si>
  <si>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</si>
  <si>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</si>
  <si>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</si>
  <si>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</si>
  <si>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</si>
  <si>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</si>
  <si>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</si>
  <si>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</si>
  <si>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</si>
  <si>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</si>
  <si>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</si>
  <si>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</si>
  <si>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</si>
  <si>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</si>
  <si>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</si>
  <si>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</si>
  <si>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</si>
  <si>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</si>
  <si>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</si>
  <si>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</si>
  <si>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</si>
  <si>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</si>
  <si>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</si>
  <si>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</si>
  <si>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</si>
  <si>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</si>
  <si>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</si>
  <si>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</si>
  <si>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</si>
  <si>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</si>
  <si>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</si>
  <si>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</si>
  <si>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</si>
  <si>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</si>
  <si>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</si>
  <si>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</si>
  <si>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</si>
  <si>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</si>
  <si>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</si>
  <si>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</si>
  <si>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</si>
  <si>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</si>
  <si>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</si>
  <si>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</si>
  <si>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</si>
  <si>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</si>
  <si>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</si>
  <si>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</si>
  <si>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</si>
  <si>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</si>
  <si>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</si>
  <si>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</si>
  <si>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</si>
  <si>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</si>
  <si>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</si>
  <si>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</si>
  <si>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</si>
  <si>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</si>
  <si>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</si>
  <si>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</si>
  <si>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</si>
  <si>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</si>
  <si>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</si>
  <si>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</si>
  <si>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</si>
  <si>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</si>
  <si>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</si>
  <si>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</si>
  <si>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</si>
  <si>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</si>
  <si>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</si>
  <si>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</si>
  <si>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</si>
  <si>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</si>
  <si>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</si>
  <si>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</si>
  <si>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</si>
  <si>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</si>
  <si>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</si>
  <si>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</si>
  <si>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</si>
  <si>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</si>
  <si>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</si>
  <si>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</si>
  <si>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</si>
  <si>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</si>
  <si>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</si>
  <si>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</si>
  <si>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</si>
  <si>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</si>
  <si>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</si>
  <si>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</si>
  <si>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</si>
  <si>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</si>
  <si>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</si>
  <si>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</si>
  <si>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</si>
  <si>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</si>
  <si>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</si>
  <si>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</si>
  <si>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</si>
  <si>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</si>
  <si>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</si>
  <si>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</si>
  <si>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</si>
  <si>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</si>
  <si>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</si>
  <si>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</si>
  <si>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</si>
  <si>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</si>
  <si>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</si>
  <si>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</si>
  <si>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</si>
  <si>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</si>
  <si>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</si>
  <si>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</si>
  <si>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</si>
  <si>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</si>
  <si>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</si>
  <si>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</si>
  <si>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</si>
  <si>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</si>
  <si>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</si>
  <si>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</si>
  <si>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</si>
  <si>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</si>
  <si>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</si>
  <si>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</si>
  <si>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</si>
  <si>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</si>
  <si>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</si>
  <si>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</si>
  <si>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</si>
  <si>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</si>
  <si>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</si>
  <si>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</si>
  <si>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</si>
  <si>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</si>
  <si>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</si>
  <si>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</si>
  <si>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</si>
  <si>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</si>
  <si>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</si>
  <si>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</si>
  <si>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</si>
  <si>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</si>
  <si>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</si>
  <si>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</si>
  <si>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</si>
  <si>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</si>
  <si>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</si>
  <si>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</si>
  <si>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</si>
  <si>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</si>
  <si>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</si>
  <si>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</si>
  <si>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</si>
  <si>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</si>
  <si>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</si>
  <si>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</si>
  <si>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</si>
  <si>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</si>
  <si>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</si>
  <si>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</si>
  <si>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</si>
  <si>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</si>
  <si>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</si>
  <si>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</si>
  <si>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</si>
  <si>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</si>
  <si>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</si>
  <si>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</si>
  <si>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</si>
  <si>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</si>
  <si>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</si>
  <si>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</si>
  <si>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</si>
  <si>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</si>
  <si>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</si>
  <si>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</si>
  <si>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</si>
  <si>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</si>
  <si>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</si>
  <si>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</si>
  <si>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</si>
  <si>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</si>
  <si>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</si>
  <si>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</si>
  <si>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</si>
  <si>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</si>
  <si>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</si>
  <si>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</si>
  <si>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</si>
  <si>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</si>
  <si>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</si>
  <si>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</si>
  <si>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</si>
  <si>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</si>
  <si>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</si>
  <si>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</si>
  <si>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</si>
  <si>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</si>
  <si>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</si>
  <si>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</si>
  <si>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</si>
  <si>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</si>
  <si>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</si>
  <si>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</si>
  <si>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</si>
  <si>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</si>
  <si>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</si>
  <si>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</si>
  <si>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</si>
  <si>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</si>
  <si>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</si>
  <si>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</si>
  <si>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</si>
  <si>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</si>
  <si>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</si>
  <si>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</si>
  <si>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</si>
  <si>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</si>
  <si>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</si>
  <si>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</si>
  <si>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</si>
  <si>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</si>
  <si>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</si>
  <si>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</si>
  <si>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</si>
  <si>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</si>
  <si>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</si>
  <si>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</si>
  <si>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</si>
  <si>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</si>
  <si>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</si>
  <si>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</si>
  <si>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</si>
  <si>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</si>
  <si>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</si>
  <si>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</si>
  <si>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</si>
  <si>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</si>
  <si>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</si>
  <si>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</si>
  <si>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</si>
  <si>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</si>
  <si>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</si>
  <si>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</si>
  <si>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</si>
  <si>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</si>
  <si>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</si>
  <si>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</si>
  <si>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</si>
  <si>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</si>
  <si>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</si>
  <si>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</si>
  <si>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</si>
  <si>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</si>
  <si>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</si>
  <si>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</si>
  <si>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</si>
  <si>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</si>
  <si>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</si>
  <si>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</si>
  <si>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</si>
  <si>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</si>
  <si>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</si>
  <si>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</si>
  <si>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</si>
  <si>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</si>
  <si>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</si>
  <si>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</si>
  <si>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</si>
  <si>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</si>
  <si>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</si>
  <si>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</si>
  <si>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</si>
  <si>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</si>
  <si>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</si>
  <si>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</si>
  <si>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</si>
  <si>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</si>
  <si>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</si>
  <si>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</si>
  <si>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</si>
  <si>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</si>
  <si>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</si>
  <si>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</si>
  <si>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</si>
  <si>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</si>
  <si>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</si>
  <si>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</si>
  <si>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</si>
  <si>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</si>
  <si>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</si>
  <si>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</si>
  <si>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</si>
  <si>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</si>
  <si>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</si>
  <si>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</si>
  <si>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</si>
  <si>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</si>
  <si>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</si>
  <si>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</si>
  <si>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</si>
  <si>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</si>
  <si>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</si>
  <si>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</si>
  <si>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</si>
  <si>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</si>
  <si>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</si>
  <si>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</si>
  <si>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</si>
  <si>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</si>
  <si>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</si>
  <si>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</si>
  <si>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</si>
  <si>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</si>
  <si>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</si>
  <si>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</si>
  <si>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</si>
  <si>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</si>
  <si>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</si>
  <si>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</si>
  <si>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</si>
  <si>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</si>
  <si>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</si>
  <si>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</si>
  <si>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</si>
  <si>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</si>
  <si>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</si>
  <si>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</si>
  <si>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</si>
  <si>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</si>
  <si>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</si>
  <si>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</si>
  <si>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</si>
  <si>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</si>
  <si>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</si>
  <si>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</si>
  <si>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</si>
  <si>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</si>
  <si>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</si>
  <si>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</si>
  <si>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</si>
  <si>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</si>
  <si>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</si>
  <si>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</si>
  <si>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</si>
  <si>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</si>
  <si>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</si>
  <si>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</si>
  <si>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</si>
  <si>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</si>
  <si>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</si>
  <si>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</si>
  <si>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</si>
  <si>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</si>
  <si>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</si>
  <si>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</si>
  <si>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</si>
  <si>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</si>
  <si>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</si>
  <si>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</si>
  <si>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</si>
  <si>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</si>
  <si>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</si>
  <si>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</si>
  <si>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</si>
  <si>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</si>
  <si>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</si>
  <si>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</si>
  <si>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</si>
  <si>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</si>
  <si>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</si>
  <si>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</si>
  <si>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</si>
  <si>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</si>
  <si>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</si>
  <si>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</si>
  <si>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</si>
  <si>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</si>
  <si>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</si>
  <si>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</si>
  <si>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</si>
  <si>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</si>
  <si>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</si>
  <si>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</si>
  <si>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</si>
  <si>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</si>
  <si>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</si>
  <si>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</si>
  <si>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</si>
  <si>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</si>
  <si>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</si>
  <si>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</si>
  <si>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</si>
  <si>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</si>
  <si>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</si>
  <si>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</si>
  <si>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</si>
  <si>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</si>
  <si>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</si>
  <si>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</si>
  <si>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</si>
  <si>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</si>
  <si>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</si>
  <si>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</si>
  <si>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</si>
  <si>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</si>
  <si>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</si>
  <si>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</si>
  <si>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</si>
  <si>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</si>
  <si>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</si>
  <si>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</si>
  <si>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</si>
  <si>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</si>
  <si>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</si>
  <si>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</si>
  <si>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</si>
  <si>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</si>
  <si>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</si>
  <si>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</si>
  <si>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</si>
  <si>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</si>
  <si>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</si>
  <si>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</si>
  <si>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</si>
  <si>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</si>
  <si>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</si>
  <si>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</si>
  <si>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</si>
  <si>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</si>
  <si>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</si>
  <si>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</si>
  <si>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</si>
  <si>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</si>
  <si>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</si>
  <si>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</si>
  <si>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</si>
  <si>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</si>
  <si>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</si>
  <si>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</si>
  <si>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</si>
  <si>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</si>
  <si>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</si>
  <si>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</si>
  <si>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</si>
  <si>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</si>
  <si>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</si>
  <si>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</si>
  <si>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</si>
  <si>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</si>
  <si>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</si>
  <si>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</si>
  <si>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</si>
  <si>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</si>
  <si>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</si>
  <si>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</si>
  <si>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</si>
  <si>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</si>
  <si>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</si>
  <si>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</si>
  <si>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</si>
  <si>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</si>
  <si>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</si>
  <si>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</si>
  <si>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</si>
  <si>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</si>
  <si>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</si>
  <si>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</si>
  <si>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</si>
  <si>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</si>
  <si>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</si>
  <si>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</si>
  <si>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</si>
  <si>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</si>
  <si>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</si>
  <si>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</si>
  <si>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</si>
  <si>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</si>
  <si>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</si>
  <si>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</si>
  <si>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</si>
  <si>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</si>
  <si>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</si>
  <si>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</si>
  <si>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</si>
  <si>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</si>
  <si>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</si>
  <si>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</si>
  <si>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</si>
  <si>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</si>
  <si>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</si>
  <si>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</si>
  <si>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</si>
  <si>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</si>
  <si>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</si>
  <si>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</si>
  <si>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</si>
  <si>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</si>
  <si>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</si>
  <si>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</si>
  <si>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</si>
  <si>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</si>
  <si>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</si>
  <si>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</si>
  <si>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</si>
  <si>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</si>
  <si>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</si>
  <si>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</si>
  <si>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</si>
  <si>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</si>
  <si>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</si>
  <si>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</si>
  <si>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</si>
  <si>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</si>
  <si>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</si>
  <si>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</si>
  <si>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</si>
  <si>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</si>
  <si>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</si>
  <si>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</si>
  <si>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</si>
  <si>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</si>
  <si>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</si>
  <si>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</si>
  <si>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</si>
  <si>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</si>
  <si>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</si>
  <si>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</si>
  <si>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</si>
  <si>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</si>
  <si>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</si>
  <si>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</si>
  <si>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</si>
  <si>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</si>
  <si>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</si>
  <si>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</si>
  <si>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</si>
  <si>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</si>
  <si>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</si>
  <si>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</si>
  <si>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</si>
  <si>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</si>
  <si>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</si>
  <si>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</si>
  <si>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</si>
  <si>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</si>
  <si>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</si>
  <si>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</si>
  <si>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</si>
  <si>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</si>
  <si>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</si>
  <si>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</si>
  <si>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</si>
  <si>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</si>
  <si>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</si>
  <si>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</si>
  <si>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</si>
  <si>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</si>
  <si>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</si>
  <si>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</si>
  <si>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</si>
  <si>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</si>
  <si>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</si>
  <si>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</si>
  <si>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</si>
  <si>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</si>
  <si>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</si>
  <si>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</si>
  <si>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</si>
  <si>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</si>
  <si>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</si>
  <si>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</si>
  <si>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</si>
  <si>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</si>
  <si>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</si>
  <si>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</si>
  <si>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</si>
  <si>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</si>
  <si>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</si>
  <si>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</si>
  <si>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</si>
  <si>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</si>
  <si>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</si>
  <si>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</si>
  <si>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</si>
  <si>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</si>
  <si>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</si>
  <si>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</si>
  <si>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</si>
  <si>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</si>
  <si>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</si>
  <si>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</si>
  <si>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</si>
  <si>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</si>
  <si>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</si>
  <si>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</si>
  <si>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</si>
  <si>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</si>
  <si>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</si>
  <si>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</si>
  <si>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</si>
  <si>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</si>
  <si>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</si>
  <si>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</si>
  <si>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</si>
  <si>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</si>
  <si>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</si>
  <si>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</si>
  <si>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</si>
  <si>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</si>
  <si>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</si>
  <si>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</si>
  <si>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</si>
  <si>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</si>
  <si>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</si>
  <si>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</si>
  <si>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</si>
  <si>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</si>
  <si>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</si>
  <si>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</si>
  <si>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</si>
  <si>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</si>
  <si>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</si>
  <si>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</si>
  <si>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</si>
  <si>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</si>
  <si>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</si>
  <si>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</si>
  <si>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</si>
  <si>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</si>
  <si>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</si>
  <si>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</si>
  <si>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</si>
  <si>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</si>
  <si>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</si>
  <si>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</si>
  <si>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</si>
  <si>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</si>
  <si>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</si>
  <si>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</si>
  <si>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</si>
  <si>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</si>
  <si>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</si>
  <si>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</si>
  <si>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</si>
  <si>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</si>
  <si>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</si>
  <si>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</si>
  <si>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</si>
  <si>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</si>
  <si>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</si>
  <si>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</si>
  <si>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</si>
  <si>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</si>
  <si>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</si>
  <si>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</si>
  <si>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</si>
  <si>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</si>
  <si>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</si>
  <si>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</si>
  <si>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</si>
  <si>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</si>
  <si>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</si>
  <si>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</si>
  <si>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</si>
  <si>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</si>
  <si>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</si>
  <si>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</si>
  <si>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</si>
  <si>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</si>
  <si>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</si>
  <si>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</si>
  <si>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</si>
  <si>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</si>
  <si>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</si>
  <si>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</si>
  <si>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</si>
  <si>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</si>
  <si>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</si>
  <si>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</si>
  <si>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</si>
  <si>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</si>
  <si>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</si>
  <si>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</si>
  <si>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</si>
  <si>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</si>
  <si>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</si>
  <si>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</si>
  <si>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</si>
  <si>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</si>
  <si>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</si>
  <si>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</si>
  <si>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</si>
  <si>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</si>
  <si>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</si>
  <si>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</si>
  <si>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</si>
  <si>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</si>
  <si>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</si>
  <si>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</si>
  <si>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</si>
  <si>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</si>
  <si>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</si>
  <si>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</si>
  <si>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</si>
  <si>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</si>
  <si>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</si>
  <si>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</si>
  <si>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</si>
  <si>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</si>
  <si>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</si>
  <si>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</si>
  <si>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</si>
  <si>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</si>
  <si>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</si>
  <si>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</si>
  <si>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</si>
  <si>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</si>
  <si>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</si>
  <si>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</si>
  <si>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</si>
  <si>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</si>
  <si>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</si>
  <si>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</si>
  <si>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</si>
  <si>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</si>
  <si>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</si>
  <si>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</si>
  <si>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</si>
  <si>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</si>
  <si>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</si>
  <si>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</si>
  <si>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</si>
  <si>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</si>
  <si>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</si>
  <si>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</si>
  <si>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</si>
  <si>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</si>
  <si>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</si>
  <si>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</si>
  <si>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</si>
  <si>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</si>
  <si>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</si>
  <si>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</si>
  <si>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</si>
  <si>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</si>
  <si>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</si>
  <si>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</si>
  <si>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</si>
  <si>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</si>
  <si>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</si>
  <si>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</si>
  <si>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</si>
  <si>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</si>
  <si>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</si>
  <si>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</si>
  <si>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</si>
  <si>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</si>
  <si>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</si>
  <si>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</si>
  <si>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</si>
  <si>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</si>
  <si>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</si>
  <si>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</si>
  <si>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</si>
  <si>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</si>
  <si>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</si>
  <si>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</si>
  <si>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</si>
  <si>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</si>
  <si>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</si>
  <si>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</si>
  <si>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</si>
  <si>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</si>
  <si>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</si>
  <si>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</si>
  <si>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</si>
  <si>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</si>
  <si>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</si>
  <si>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</si>
  <si>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</si>
  <si>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</si>
  <si>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</si>
  <si>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</si>
  <si>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</si>
  <si>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</si>
  <si>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</si>
  <si>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</si>
  <si>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</si>
  <si>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</si>
  <si>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</si>
  <si>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</si>
  <si>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</si>
  <si>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</si>
  <si>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</si>
  <si>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</si>
  <si>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</si>
  <si>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</si>
  <si>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</si>
  <si>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</si>
  <si>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</si>
  <si>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</si>
  <si>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</si>
  <si>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</si>
  <si>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</si>
  <si>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</si>
  <si>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</si>
  <si>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</si>
  <si>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</si>
  <si>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</si>
  <si>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</si>
  <si>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</si>
  <si>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</si>
  <si>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</si>
  <si>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</si>
  <si>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</si>
  <si>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</si>
  <si>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</si>
  <si>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</si>
  <si>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</si>
  <si>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</si>
  <si>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</si>
  <si>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</si>
  <si>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</si>
  <si>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</si>
  <si>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</si>
  <si>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</si>
  <si>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</si>
  <si>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</si>
  <si>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</si>
  <si>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</si>
  <si>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</si>
  <si>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</si>
  <si>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</si>
  <si>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</si>
  <si>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</si>
  <si>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</si>
  <si>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</si>
  <si>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</si>
  <si>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</si>
  <si>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</si>
  <si>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</si>
  <si>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</si>
  <si>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</si>
  <si>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</si>
  <si>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</si>
  <si>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</si>
  <si>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</si>
  <si>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</si>
  <si>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</si>
  <si>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</si>
  <si>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</si>
  <si>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</si>
  <si>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</si>
  <si>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</si>
  <si>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</si>
  <si>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</si>
  <si>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</si>
  <si>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</si>
  <si>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</si>
  <si>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</si>
  <si>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</si>
  <si>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</si>
  <si>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</si>
  <si>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</si>
  <si>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</si>
  <si>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</si>
  <si>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</si>
  <si>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</si>
  <si>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</si>
  <si>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</si>
  <si>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</si>
  <si>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</si>
  <si>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</si>
  <si>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</si>
  <si>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</si>
  <si>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</si>
  <si>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</si>
  <si>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</si>
  <si>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</si>
  <si>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</si>
  <si>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</si>
  <si>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</si>
  <si>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</si>
  <si>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</si>
  <si>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</si>
  <si>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</si>
  <si>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</si>
  <si>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</si>
  <si>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</si>
  <si>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</si>
  <si>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</si>
  <si>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</si>
  <si>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</si>
  <si>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</si>
  <si>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</si>
  <si>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</si>
  <si>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</si>
  <si>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</si>
  <si>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</si>
  <si>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</si>
  <si>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</si>
  <si>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</si>
  <si>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</si>
  <si>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</si>
  <si>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</si>
  <si>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</si>
  <si>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</si>
  <si>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</si>
  <si>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</si>
  <si>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</si>
  <si>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</si>
  <si>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</si>
  <si>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</si>
  <si>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</si>
  <si>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</si>
  <si>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</si>
  <si>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</si>
  <si>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</si>
  <si>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</si>
  <si>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</si>
  <si>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</si>
  <si>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</si>
  <si>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</si>
  <si>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</si>
  <si>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</si>
  <si>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</si>
  <si>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</si>
  <si>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</si>
  <si>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</si>
  <si>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</si>
  <si>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</si>
  <si>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</si>
  <si>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</si>
  <si>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</si>
  <si>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</si>
  <si>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</si>
  <si>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</si>
  <si>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</si>
  <si>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</si>
  <si>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</si>
  <si>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</si>
  <si>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</si>
  <si>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</si>
  <si>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</si>
  <si>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</si>
  <si>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</si>
  <si>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</si>
  <si>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</si>
  <si>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</si>
  <si>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</si>
  <si>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</si>
  <si>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</si>
  <si>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</si>
  <si>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</si>
  <si>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</si>
  <si>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</si>
  <si>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</si>
  <si>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</si>
  <si>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</si>
  <si>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</si>
  <si>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</si>
  <si>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</si>
  <si>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</si>
  <si>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</si>
  <si>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</si>
  <si>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</si>
  <si>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</si>
  <si>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</si>
  <si>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</si>
  <si>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</si>
  <si>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</si>
  <si>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</si>
  <si>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</si>
  <si>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</si>
  <si>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</si>
  <si>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</si>
  <si>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</si>
  <si>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</si>
  <si>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</si>
  <si>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</si>
  <si>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</si>
  <si>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</si>
  <si>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</si>
  <si>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</si>
  <si>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</si>
  <si>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</si>
  <si>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</si>
  <si>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</si>
  <si>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</si>
  <si>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</si>
  <si>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</si>
  <si>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</si>
  <si>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</si>
  <si>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</si>
  <si>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</si>
  <si>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</si>
  <si>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</si>
  <si>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</si>
  <si>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</si>
  <si>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</si>
  <si>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</si>
  <si>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</si>
  <si>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</si>
  <si>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</si>
  <si>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</si>
  <si>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</si>
  <si>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</si>
  <si>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</si>
  <si>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</si>
  <si>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</si>
  <si>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</si>
  <si>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</si>
  <si>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</si>
  <si>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</si>
  <si>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</si>
  <si>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</si>
  <si>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</si>
  <si>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</si>
  <si>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</si>
  <si>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</si>
  <si>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</si>
  <si>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</si>
  <si>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</si>
  <si>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</si>
  <si>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</si>
  <si>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</si>
  <si>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</si>
  <si>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</si>
  <si>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</si>
  <si>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</si>
  <si>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</si>
  <si>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</si>
  <si>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</si>
  <si>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</si>
  <si>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</si>
  <si>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</si>
  <si>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</si>
  <si>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</si>
  <si>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</si>
  <si>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</si>
  <si>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</si>
  <si>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</si>
  <si>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</si>
  <si>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</si>
  <si>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</si>
  <si>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</si>
  <si>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</si>
  <si>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</si>
  <si>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</si>
  <si>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</si>
  <si>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</si>
  <si>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</si>
  <si>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</si>
  <si>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</si>
  <si>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</si>
  <si>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</si>
  <si>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</si>
  <si>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</si>
  <si>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</si>
  <si>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</si>
  <si>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</si>
  <si>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</si>
  <si>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</si>
  <si>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</si>
  <si>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</si>
  <si>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</si>
  <si>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</si>
  <si>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</si>
  <si>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</si>
  <si>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</si>
  <si>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</si>
  <si>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</si>
  <si>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</si>
  <si>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</si>
  <si>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</si>
  <si>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</si>
  <si>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</si>
  <si>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</si>
  <si>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</si>
  <si>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</si>
  <si>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</si>
  <si>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</si>
  <si>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</si>
  <si>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</si>
  <si>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</si>
  <si>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</si>
  <si>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</si>
  <si>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</si>
  <si>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</si>
  <si>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</si>
  <si>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</si>
  <si>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</si>
  <si>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</si>
  <si>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</si>
  <si>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</si>
  <si>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</si>
  <si>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</si>
  <si>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</si>
  <si>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</si>
  <si>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</si>
  <si>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</si>
  <si>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</si>
  <si>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</si>
  <si>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</si>
  <si>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</si>
  <si>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</si>
  <si>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</si>
  <si>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</si>
  <si>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</si>
  <si>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</si>
  <si>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</si>
  <si>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</si>
  <si>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</si>
  <si>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</si>
  <si>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</si>
  <si>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</si>
  <si>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</si>
  <si>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</si>
  <si>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</si>
  <si>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</si>
  <si>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</si>
  <si>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</si>
  <si>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</si>
  <si>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</si>
  <si>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</si>
  <si>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</si>
  <si>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</si>
  <si>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</si>
  <si>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</si>
  <si>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</si>
  <si>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</si>
  <si>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</si>
  <si>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</si>
  <si>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</si>
  <si>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</si>
  <si>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</si>
  <si>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</si>
  <si>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</si>
  <si>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</si>
  <si>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</si>
  <si>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</si>
  <si>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</si>
  <si>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</si>
  <si>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</si>
  <si>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</si>
  <si>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</si>
  <si>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</si>
  <si>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</si>
  <si>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</si>
  <si>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</si>
  <si>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</si>
  <si>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</si>
  <si>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</si>
  <si>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</si>
  <si>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</si>
  <si>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</si>
  <si>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</si>
  <si>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</si>
  <si>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</si>
  <si>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</si>
  <si>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</si>
  <si>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</si>
  <si>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</si>
  <si>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</si>
  <si>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</si>
  <si>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</si>
  <si>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</si>
  <si>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</si>
  <si>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</si>
  <si>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</si>
  <si>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</si>
  <si>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</si>
  <si>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</si>
  <si>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</si>
  <si>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</si>
  <si>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</si>
  <si>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</si>
  <si>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</si>
  <si>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</si>
  <si>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</si>
  <si>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</si>
  <si>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</si>
  <si>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</si>
  <si>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</si>
  <si>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</si>
  <si>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</si>
  <si>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</si>
  <si>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</si>
  <si>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</si>
  <si>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</si>
  <si>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</si>
  <si>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</si>
  <si>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</si>
  <si>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</si>
  <si>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</si>
  <si>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</si>
  <si>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</si>
  <si>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</si>
  <si>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</si>
  <si>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</si>
  <si>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</si>
  <si>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</si>
  <si>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</si>
  <si>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</si>
  <si>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</si>
  <si>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</si>
  <si>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</si>
  <si>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</si>
  <si>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</si>
  <si>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</si>
  <si>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</si>
  <si>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</si>
  <si>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</si>
  <si>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</si>
  <si>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</si>
  <si>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</si>
  <si>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</si>
  <si>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</si>
  <si>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</si>
  <si>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</si>
  <si>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</si>
  <si>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</si>
  <si>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</si>
  <si>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</si>
  <si>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</si>
  <si>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</si>
  <si>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</si>
  <si>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</si>
  <si>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</si>
  <si>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</si>
  <si>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</si>
  <si>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</si>
  <si>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</si>
  <si>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</si>
  <si>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</si>
  <si>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</si>
  <si>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</si>
  <si>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</si>
  <si>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</si>
  <si>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</si>
  <si>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</si>
  <si>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</si>
  <si>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</si>
  <si>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</si>
  <si>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</si>
  <si>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</si>
  <si>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</si>
  <si>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</si>
  <si>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</si>
  <si>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</si>
  <si>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</si>
  <si>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</si>
  <si>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</si>
  <si>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</si>
  <si>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</si>
  <si>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</si>
  <si>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</si>
  <si>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</si>
  <si>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</si>
  <si>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</si>
  <si>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</si>
  <si>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</si>
  <si>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</si>
  <si>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</si>
  <si>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</si>
  <si>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</si>
  <si>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</si>
  <si>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</si>
  <si>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</si>
  <si>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</si>
  <si>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</si>
  <si>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</si>
  <si>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</si>
  <si>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</si>
  <si>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</si>
  <si>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</si>
  <si>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</si>
  <si>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</si>
  <si>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</si>
  <si>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</si>
  <si>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</si>
  <si>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</si>
  <si>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</si>
  <si>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</si>
  <si>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</si>
  <si>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</si>
  <si>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</si>
  <si>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</si>
  <si>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</si>
  <si>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</si>
  <si>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</si>
  <si>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</si>
  <si>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</si>
  <si>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</si>
  <si>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</si>
  <si>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</si>
  <si>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</si>
  <si>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</si>
  <si>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</si>
  <si>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</si>
  <si>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</si>
  <si>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</si>
  <si>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</si>
  <si>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</si>
  <si>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</si>
  <si>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</si>
  <si>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</si>
  <si>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</si>
  <si>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</si>
  <si>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</si>
  <si>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</si>
  <si>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</si>
  <si>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</si>
  <si>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</si>
  <si>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</si>
  <si>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</si>
  <si>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</si>
  <si>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</si>
  <si>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</si>
  <si>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</si>
  <si>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</si>
  <si>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</si>
  <si>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</si>
  <si>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</si>
  <si>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</si>
  <si>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</si>
  <si>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</si>
  <si>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</si>
  <si>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</si>
  <si>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</si>
  <si>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</si>
  <si>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</si>
  <si>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</si>
  <si>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</si>
  <si>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</si>
  <si>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</si>
  <si>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</si>
  <si>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</si>
  <si>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</si>
  <si>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</si>
  <si>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</si>
  <si>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</si>
  <si>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</si>
  <si>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</si>
  <si>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</si>
  <si>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</si>
  <si>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</si>
  <si>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</si>
  <si>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</si>
  <si>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</si>
  <si>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</si>
  <si>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</si>
  <si>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</si>
  <si>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</si>
  <si>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</si>
  <si>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</si>
  <si>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</si>
  <si>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</si>
  <si>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</si>
  <si>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</si>
  <si>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</si>
  <si>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</si>
  <si>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</si>
  <si>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</si>
  <si>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</si>
  <si>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</si>
  <si>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</si>
  <si>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</si>
  <si>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</si>
  <si>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</si>
  <si>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</si>
  <si>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</si>
  <si>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</si>
  <si>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</si>
  <si>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</si>
  <si>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</si>
  <si>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</si>
  <si>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</si>
  <si>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</si>
  <si>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</si>
  <si>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</si>
  <si>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</si>
  <si>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</si>
  <si>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</si>
  <si>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</si>
  <si>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</si>
  <si>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</si>
  <si>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</si>
  <si>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</si>
  <si>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</si>
  <si>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</si>
  <si>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</si>
  <si>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</si>
  <si>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</si>
  <si>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</si>
  <si>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</si>
  <si>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</si>
  <si>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</si>
  <si>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</si>
  <si>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</si>
  <si>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</si>
  <si>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</si>
  <si>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</si>
  <si>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</si>
  <si>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</si>
  <si>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</si>
  <si>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</si>
  <si>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</si>
  <si>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</si>
  <si>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</si>
  <si>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</si>
  <si>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</si>
  <si>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</si>
  <si>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</si>
  <si>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</si>
  <si>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</si>
  <si>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</si>
  <si>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</si>
  <si>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</si>
  <si>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</si>
  <si>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</si>
  <si>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</si>
  <si>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</si>
  <si>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</si>
  <si>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</si>
  <si>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</si>
  <si>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</si>
  <si>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</si>
  <si>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</si>
  <si>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</si>
  <si>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</si>
  <si>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</si>
  <si>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</si>
  <si>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</si>
  <si>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</si>
  <si>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</si>
  <si>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</si>
  <si>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</si>
  <si>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</si>
  <si>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</si>
  <si>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</si>
  <si>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</si>
  <si>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</si>
  <si>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</si>
  <si>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</si>
  <si>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</si>
  <si>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</si>
  <si>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</si>
  <si>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</si>
  <si>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</si>
  <si>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</si>
  <si>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</si>
  <si>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</si>
  <si>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</si>
  <si>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</si>
  <si>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</si>
  <si>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</si>
  <si>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</si>
  <si>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</si>
  <si>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</si>
  <si>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</si>
  <si>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</si>
  <si>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</si>
  <si>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</si>
  <si>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</si>
  <si>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</si>
  <si>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</si>
  <si>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</si>
  <si>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</si>
  <si>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</si>
  <si>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</si>
  <si>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</si>
  <si>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</si>
  <si>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</si>
  <si>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</si>
  <si>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</si>
  <si>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</si>
  <si>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</si>
  <si>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</si>
  <si>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</si>
  <si>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</si>
  <si>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</si>
  <si>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</si>
  <si>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</si>
  <si>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</si>
  <si>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</si>
  <si>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</si>
  <si>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</si>
  <si>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</si>
  <si>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</si>
  <si>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</si>
  <si>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</si>
  <si>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</si>
  <si>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</si>
  <si>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</si>
  <si>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</si>
  <si>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</si>
  <si>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</si>
  <si>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</si>
  <si>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</si>
  <si>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</si>
  <si>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</si>
  <si>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</si>
  <si>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</si>
  <si>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</si>
  <si>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</si>
  <si>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</si>
  <si>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</si>
  <si>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</si>
  <si>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</si>
  <si>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</si>
  <si>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</si>
  <si>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</si>
  <si>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</si>
  <si>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</si>
  <si>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</si>
  <si>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</si>
  <si>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</si>
  <si>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</si>
  <si>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</si>
  <si>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</si>
  <si>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</si>
  <si>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</si>
  <si>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</si>
  <si>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</si>
  <si>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</si>
  <si>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</si>
  <si>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</si>
  <si>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</si>
  <si>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</si>
  <si>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</si>
  <si>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</si>
  <si>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</si>
  <si>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</si>
  <si>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</si>
  <si>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</si>
  <si>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</si>
  <si>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</si>
  <si>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</si>
  <si>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</si>
  <si>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</si>
  <si>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</si>
  <si>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</si>
  <si>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</si>
  <si>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</si>
  <si>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</si>
  <si>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</si>
  <si>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</si>
  <si>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</si>
  <si>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</si>
  <si>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</si>
  <si>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</si>
  <si>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</si>
  <si>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</si>
  <si>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</si>
  <si>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</si>
  <si>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</si>
  <si>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</si>
  <si>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</si>
  <si>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</si>
  <si>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</si>
  <si>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</si>
  <si>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</si>
  <si>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</si>
  <si>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</si>
  <si>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</si>
  <si>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</si>
  <si>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</si>
  <si>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</si>
  <si>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</si>
  <si>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</si>
  <si>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</si>
  <si>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</si>
  <si>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</si>
  <si>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</si>
  <si>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</si>
  <si>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</si>
  <si>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</si>
  <si>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</si>
  <si>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</si>
  <si>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</si>
  <si>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</si>
  <si>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</si>
  <si>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</si>
  <si>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</si>
  <si>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</si>
  <si>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</si>
  <si>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</si>
  <si>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</si>
  <si>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</si>
  <si>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</si>
  <si>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</si>
  <si>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</si>
  <si>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</si>
  <si>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</si>
  <si>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</si>
  <si>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</si>
  <si>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</si>
  <si>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</si>
  <si>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</si>
  <si>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</si>
  <si>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</si>
  <si>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</si>
  <si>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</si>
  <si>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</si>
  <si>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</si>
  <si>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</si>
  <si>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</si>
  <si>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</si>
  <si>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</si>
  <si>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</si>
  <si>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</si>
  <si>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</si>
  <si>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</si>
  <si>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</si>
  <si>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</si>
  <si>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</si>
  <si>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</si>
  <si>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</si>
  <si>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</si>
  <si>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</si>
  <si>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</si>
  <si>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</si>
  <si>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</si>
  <si>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</si>
  <si>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</si>
  <si>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</si>
  <si>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</si>
  <si>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</si>
  <si>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</si>
  <si>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</si>
  <si>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</si>
  <si>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</si>
  <si>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</si>
  <si>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</si>
  <si>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</si>
  <si>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</si>
  <si>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</si>
  <si>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</si>
  <si>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</si>
  <si>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</si>
  <si>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</si>
  <si>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</si>
  <si>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</si>
  <si>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</si>
  <si>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</si>
  <si>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</si>
  <si>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</si>
  <si>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</si>
  <si>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</si>
  <si>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</si>
  <si>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</si>
  <si>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</si>
  <si>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</si>
  <si>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</si>
  <si>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</si>
  <si>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</si>
  <si>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</si>
  <si>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</si>
  <si>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</si>
  <si>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</si>
  <si>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</si>
  <si>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</si>
  <si>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</si>
  <si>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</si>
  <si>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</si>
  <si>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</si>
  <si>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</si>
  <si>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</si>
  <si>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</si>
  <si>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</si>
  <si>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</si>
  <si>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</si>
  <si>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</si>
  <si>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</si>
  <si>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</si>
  <si>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</si>
  <si>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</si>
  <si>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</si>
  <si>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</si>
  <si>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</si>
  <si>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</si>
  <si>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</si>
  <si>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</si>
  <si>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</si>
  <si>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</si>
  <si>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</si>
  <si>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</si>
  <si>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</si>
  <si>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</si>
  <si>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</si>
  <si>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</si>
  <si>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</si>
  <si>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</si>
  <si>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</si>
  <si>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</si>
  <si>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</si>
  <si>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</si>
  <si>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</si>
  <si>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</si>
  <si>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</si>
  <si>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</si>
  <si>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</si>
  <si>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</si>
  <si>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</si>
  <si>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</si>
  <si>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</si>
  <si>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</si>
  <si>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</si>
  <si>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</si>
  <si>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</si>
  <si>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</si>
  <si>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</si>
  <si>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</si>
  <si>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</si>
  <si>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</si>
  <si>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</si>
  <si>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</si>
  <si>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</si>
  <si>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</si>
  <si>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</si>
  <si>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</si>
  <si>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</si>
  <si>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</si>
  <si>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</si>
  <si>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</si>
  <si>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</si>
  <si>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</si>
  <si>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</si>
  <si>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</si>
  <si>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</si>
  <si>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</si>
  <si>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</si>
  <si>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</si>
  <si>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</si>
  <si>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</si>
  <si>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</si>
  <si>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</si>
  <si>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</si>
  <si>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</si>
  <si>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</si>
  <si>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</si>
  <si>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</si>
  <si>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</si>
  <si>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</si>
  <si>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</si>
  <si>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</si>
  <si>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</si>
  <si>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</si>
  <si>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</si>
  <si>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</si>
  <si>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</si>
  <si>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</si>
  <si>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</si>
  <si>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</si>
  <si>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</si>
  <si>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</si>
  <si>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</si>
  <si>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</si>
  <si>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</si>
  <si>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</si>
  <si>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</si>
  <si>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</si>
  <si>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</si>
  <si>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</si>
  <si>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</si>
  <si>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</si>
  <si>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</si>
  <si>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</si>
  <si>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</si>
  <si>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</si>
  <si>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</si>
  <si>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</si>
  <si>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</si>
  <si>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</si>
  <si>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</si>
  <si>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</si>
  <si>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</si>
  <si>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</si>
  <si>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</si>
  <si>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</si>
  <si>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</si>
  <si>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</si>
  <si>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</si>
  <si>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</si>
  <si>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</si>
  <si>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</si>
  <si>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</si>
  <si>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</si>
  <si>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</si>
  <si>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</si>
  <si>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</si>
  <si>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</si>
  <si>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</si>
  <si>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</si>
  <si>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</si>
  <si>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</si>
  <si>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</si>
  <si>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</si>
  <si>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</si>
  <si>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</si>
  <si>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</si>
  <si>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</si>
  <si>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</si>
  <si>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</si>
  <si>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</si>
  <si>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</si>
  <si>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</si>
  <si>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</si>
  <si>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</si>
  <si>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</si>
  <si>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</si>
  <si>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</si>
  <si>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</si>
  <si>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</si>
  <si>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</si>
  <si>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</si>
  <si>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</si>
  <si>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</si>
  <si>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</si>
  <si>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</si>
  <si>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</si>
  <si>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</si>
  <si>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</si>
  <si>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</si>
  <si>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</si>
  <si>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</si>
  <si>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</si>
  <si>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</si>
  <si>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</si>
  <si>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</si>
  <si>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</si>
  <si>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</si>
  <si>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</si>
  <si>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</si>
  <si>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</si>
  <si>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</si>
  <si>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</si>
  <si>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</si>
  <si>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</si>
  <si>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</si>
  <si>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</si>
  <si>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</si>
  <si>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</si>
  <si>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</si>
  <si>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</si>
  <si>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</si>
  <si>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</si>
  <si>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</si>
  <si>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</si>
  <si>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</si>
  <si>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</si>
  <si>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</si>
  <si>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</si>
  <si>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</si>
  <si>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</si>
  <si>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</si>
  <si>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</si>
  <si>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</si>
  <si>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</si>
  <si>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</si>
  <si>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</si>
  <si>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</si>
  <si>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</si>
  <si>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</si>
  <si>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</si>
  <si>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</si>
  <si>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</si>
  <si>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</si>
  <si>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</si>
  <si>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</si>
  <si>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</si>
  <si>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</si>
  <si>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</si>
  <si>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</si>
  <si>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</si>
  <si>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</si>
  <si>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</si>
  <si>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</si>
  <si>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</si>
  <si>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</si>
  <si>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</si>
  <si>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</si>
  <si>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</si>
  <si>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</si>
  <si>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</si>
  <si>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</si>
  <si>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</si>
  <si>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</si>
  <si>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</si>
  <si>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</si>
  <si>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</si>
  <si>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</si>
  <si>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</si>
  <si>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</si>
  <si>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</si>
  <si>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</si>
  <si>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</si>
  <si>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</si>
  <si>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</si>
  <si>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</si>
  <si>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</si>
  <si>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</si>
  <si>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</si>
  <si>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</si>
  <si>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</si>
  <si>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</si>
  <si>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</si>
  <si>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</si>
  <si>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</si>
  <si>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</si>
  <si>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</si>
  <si>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</si>
  <si>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</si>
  <si>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</si>
  <si>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</si>
  <si>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</si>
  <si>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</si>
  <si>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</si>
  <si>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</si>
  <si>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</si>
  <si>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</si>
  <si>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</si>
  <si>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</si>
  <si>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</si>
  <si>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</si>
  <si>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</si>
  <si>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</si>
  <si>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</si>
  <si>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</si>
  <si>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</si>
  <si>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</si>
  <si>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</si>
  <si>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</si>
  <si>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</si>
  <si>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</si>
  <si>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</si>
  <si>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</si>
  <si>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</si>
  <si>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</si>
  <si>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</si>
  <si>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</si>
  <si>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</si>
  <si>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</si>
  <si>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</si>
  <si>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</si>
  <si>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</si>
  <si>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</si>
  <si>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</si>
  <si>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</si>
  <si>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</si>
  <si>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</si>
  <si>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</si>
  <si>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</si>
  <si>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</si>
  <si>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</si>
  <si>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</si>
  <si>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</si>
  <si>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</si>
  <si>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</si>
  <si>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</si>
  <si>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</si>
  <si>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</si>
  <si>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</si>
  <si>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</si>
  <si>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</si>
  <si>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</si>
  <si>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</si>
  <si>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</si>
  <si>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</si>
  <si>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</si>
  <si>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</si>
  <si>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</si>
  <si>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</si>
  <si>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</si>
  <si>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</si>
  <si>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</si>
  <si>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</si>
  <si>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</si>
  <si>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</si>
  <si>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</si>
  <si>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</si>
  <si>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</si>
  <si>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</si>
  <si>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</si>
  <si>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</si>
  <si>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</si>
  <si>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</si>
  <si>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</si>
  <si>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</si>
  <si>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</si>
  <si>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</si>
  <si>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</si>
  <si>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</si>
  <si>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</si>
  <si>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</si>
  <si>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</si>
  <si>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</si>
  <si>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</si>
  <si>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</si>
  <si>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</si>
  <si>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</si>
  <si>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</si>
  <si>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</si>
  <si>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</si>
  <si>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</si>
  <si>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</si>
  <si>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</si>
  <si>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</si>
  <si>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</si>
  <si>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</si>
  <si>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</si>
  <si>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</si>
  <si>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</si>
  <si>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</si>
  <si>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</si>
  <si>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</si>
  <si>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</si>
  <si>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</si>
  <si>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</si>
  <si>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</si>
  <si>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</si>
  <si>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</si>
  <si>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</si>
  <si>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</si>
  <si>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</si>
  <si>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</si>
  <si>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</si>
  <si>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</si>
  <si>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</si>
  <si>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</si>
  <si>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</si>
  <si>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</si>
  <si>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</si>
  <si>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</si>
  <si>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</si>
  <si>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</si>
  <si>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</si>
  <si>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</si>
  <si>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</si>
  <si>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</si>
  <si>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</si>
  <si>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</si>
  <si>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</si>
  <si>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</si>
  <si>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</si>
  <si>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</si>
  <si>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</si>
  <si>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</si>
  <si>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</si>
  <si>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</si>
  <si>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</si>
  <si>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</si>
  <si>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</si>
  <si>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</si>
  <si>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</si>
  <si>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</si>
  <si>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</si>
  <si>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</si>
  <si>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</si>
  <si>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</si>
  <si>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</si>
  <si>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</si>
  <si>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</si>
  <si>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</si>
  <si>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</si>
  <si>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</si>
  <si>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</si>
  <si>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</si>
  <si>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</si>
  <si>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</si>
  <si>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</si>
  <si>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</si>
  <si>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</si>
  <si>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</si>
  <si>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</si>
  <si>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</si>
  <si>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</si>
  <si>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</si>
  <si>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</si>
  <si>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</si>
  <si>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</si>
  <si>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</si>
  <si>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</si>
  <si>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</si>
  <si>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</si>
  <si>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</si>
  <si>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</si>
  <si>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</si>
  <si>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</si>
  <si>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</si>
  <si>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</si>
  <si>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</si>
  <si>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</si>
  <si>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</si>
  <si>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</si>
  <si>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</si>
  <si>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</si>
  <si>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</si>
  <si>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</si>
  <si>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</si>
  <si>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</si>
  <si>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</si>
  <si>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</si>
  <si>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</si>
  <si>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</si>
  <si>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</si>
  <si>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</si>
  <si>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</si>
  <si>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</si>
  <si>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</si>
  <si>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</si>
  <si>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</si>
  <si>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</si>
  <si>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</si>
  <si>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</si>
  <si>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</si>
  <si>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</si>
  <si>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</si>
  <si>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</si>
  <si>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</si>
  <si>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</si>
  <si>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</si>
  <si>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</si>
  <si>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</si>
  <si>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</si>
  <si>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</si>
  <si>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</si>
  <si>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</si>
  <si>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</si>
  <si>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</si>
  <si>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</si>
  <si>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</si>
  <si>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</si>
  <si>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</si>
  <si>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</si>
  <si>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</si>
  <si>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</si>
  <si>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</si>
  <si>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</si>
  <si>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</si>
  <si>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</si>
  <si>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</si>
  <si>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</si>
  <si>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</si>
  <si>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</si>
  <si>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</si>
  <si>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</si>
  <si>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</si>
  <si>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</si>
  <si>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</si>
  <si>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</si>
  <si>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</si>
  <si>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</si>
  <si>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</si>
  <si>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</si>
  <si>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</si>
  <si>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</si>
  <si>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</si>
  <si>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</si>
  <si>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</si>
  <si>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</si>
  <si>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</si>
  <si>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</si>
  <si>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</si>
  <si>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</si>
  <si>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</si>
  <si>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</si>
  <si>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</si>
  <si>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</si>
  <si>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</si>
  <si>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</si>
  <si>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</si>
  <si>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</si>
  <si>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</si>
  <si>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</si>
  <si>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</si>
  <si>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</si>
  <si>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</si>
  <si>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</si>
  <si>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</si>
  <si>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</si>
  <si>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</si>
  <si>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</si>
  <si>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</si>
  <si>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</si>
  <si>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</si>
  <si>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</si>
  <si>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</si>
  <si>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</si>
  <si>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</si>
  <si>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</si>
  <si>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</si>
  <si>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</si>
  <si>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</si>
  <si>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</si>
  <si>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</si>
  <si>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</si>
  <si>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</si>
  <si>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</si>
  <si>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</si>
  <si>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</si>
  <si>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</si>
  <si>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</si>
  <si>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</si>
  <si>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</si>
  <si>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</si>
  <si>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</si>
  <si>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</si>
  <si>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</si>
  <si>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</si>
  <si>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</si>
  <si>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</si>
  <si>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</si>
  <si>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</si>
  <si>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</si>
  <si>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</si>
  <si>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</si>
  <si>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</si>
  <si>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</si>
  <si>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</si>
  <si>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</si>
  <si>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</si>
  <si>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</si>
  <si>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</si>
  <si>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</si>
  <si>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</si>
  <si>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</si>
  <si>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</si>
  <si>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</si>
  <si>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</si>
  <si>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</si>
  <si>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</si>
  <si>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</si>
  <si>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</si>
  <si>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</si>
  <si>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</si>
  <si>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</si>
  <si>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</si>
  <si>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</si>
  <si>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</si>
  <si>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</si>
  <si>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</si>
  <si>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</si>
  <si>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</si>
  <si>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</si>
  <si>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</si>
  <si>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</si>
  <si>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</si>
  <si>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</si>
  <si>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</si>
  <si>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</si>
  <si>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</si>
  <si>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</si>
  <si>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</si>
  <si>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</si>
  <si>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</si>
  <si>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</si>
  <si>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</si>
  <si>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</si>
  <si>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</si>
  <si>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</si>
  <si>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</si>
  <si>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</si>
  <si>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</si>
  <si>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</si>
  <si>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</si>
  <si>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</si>
  <si>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</si>
  <si>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</si>
  <si>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</si>
  <si>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</si>
  <si>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</si>
  <si>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</si>
  <si>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</si>
  <si>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</si>
  <si>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</si>
  <si>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</si>
  <si>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</si>
  <si>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</si>
  <si>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</si>
  <si>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</si>
  <si>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</si>
  <si>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</si>
  <si>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</si>
  <si>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</si>
  <si>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</si>
  <si>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</si>
  <si>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</si>
  <si>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</si>
  <si>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</si>
  <si>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</si>
  <si>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</si>
  <si>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</si>
  <si>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</si>
  <si>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</si>
  <si>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</si>
  <si>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</si>
  <si>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</si>
  <si>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</si>
  <si>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</si>
  <si>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</si>
  <si>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</si>
  <si>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</si>
  <si>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</si>
  <si>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</si>
  <si>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</si>
  <si>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</si>
  <si>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</si>
  <si>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</si>
  <si>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</si>
  <si>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</si>
  <si>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</si>
  <si>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</si>
  <si>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</si>
  <si>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</si>
  <si>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</si>
  <si>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</si>
  <si>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</si>
  <si>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</si>
  <si>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</si>
  <si>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</si>
  <si>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</si>
  <si>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</si>
  <si>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</si>
  <si>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</si>
  <si>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</si>
  <si>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</si>
  <si>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</si>
  <si>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</si>
  <si>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</si>
  <si>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</si>
  <si>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</si>
  <si>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</si>
  <si>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</si>
  <si>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</si>
  <si>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</si>
  <si>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</si>
  <si>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</si>
  <si>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</si>
  <si>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</si>
  <si>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</si>
  <si>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</si>
  <si>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</si>
  <si>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</si>
  <si>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</si>
  <si>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</si>
  <si>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</si>
  <si>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</si>
  <si>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</si>
  <si>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</si>
  <si>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</si>
  <si>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</si>
  <si>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</si>
  <si>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</si>
  <si>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</si>
  <si>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</si>
  <si>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</si>
  <si>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</si>
  <si>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</si>
  <si>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</si>
  <si>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</si>
  <si>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</si>
  <si>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</si>
  <si>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</si>
  <si>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</si>
  <si>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</si>
  <si>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</si>
  <si>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</si>
  <si>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</si>
  <si>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</si>
  <si>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</si>
  <si>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</si>
  <si>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</si>
  <si>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</si>
  <si>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</si>
  <si>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</si>
  <si>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</si>
  <si>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</si>
  <si>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</si>
  <si>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</si>
  <si>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</si>
  <si>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</si>
  <si>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</si>
  <si>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</si>
  <si>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</si>
  <si>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</si>
  <si>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</si>
  <si>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</si>
  <si>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</si>
  <si>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</si>
  <si>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</si>
  <si>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</si>
  <si>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</si>
  <si>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</si>
  <si>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</si>
  <si>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</si>
  <si>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</si>
  <si>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</si>
  <si>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</si>
  <si>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</si>
  <si>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</si>
  <si>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</si>
  <si>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</si>
  <si>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</si>
  <si>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</si>
  <si>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</si>
  <si>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</si>
  <si>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</si>
  <si>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</si>
  <si>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</si>
  <si>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</si>
  <si>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</si>
  <si>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</si>
  <si>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</si>
  <si>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</si>
  <si>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</si>
  <si>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</si>
  <si>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</si>
  <si>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</si>
  <si>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</si>
  <si>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</si>
  <si>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</si>
  <si>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</si>
  <si>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</si>
  <si>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</si>
  <si>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</si>
  <si>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</si>
  <si>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</si>
  <si>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</si>
  <si>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</si>
  <si>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</si>
  <si>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</si>
  <si>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</si>
  <si>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</si>
  <si>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</si>
  <si>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</si>
  <si>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</si>
  <si>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</si>
  <si>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</si>
  <si>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</si>
  <si>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</si>
  <si>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</si>
  <si>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</si>
  <si>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</si>
  <si>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</si>
  <si>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</si>
  <si>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</si>
  <si>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</si>
  <si>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</si>
  <si>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</si>
  <si>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</si>
  <si>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</si>
  <si>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</si>
  <si>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</si>
  <si>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</si>
  <si>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</si>
  <si>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</si>
  <si>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</si>
  <si>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</si>
  <si>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</si>
  <si>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</si>
  <si>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</si>
  <si>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</si>
  <si>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</si>
  <si>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</si>
  <si>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</si>
  <si>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</si>
  <si>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</si>
  <si>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</si>
  <si>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</si>
  <si>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</si>
  <si>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</si>
  <si>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</si>
  <si>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</si>
  <si>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</si>
  <si>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</si>
  <si>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</si>
  <si>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</si>
  <si>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</si>
  <si>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</si>
  <si>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</si>
  <si>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</si>
  <si>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</si>
  <si>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</si>
  <si>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</si>
  <si>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</si>
  <si>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</si>
  <si>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</si>
  <si>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</si>
  <si>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</si>
  <si>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</si>
  <si>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</si>
  <si>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</si>
  <si>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</si>
  <si>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</si>
  <si>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</si>
  <si>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</si>
  <si>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</si>
  <si>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</si>
  <si>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</si>
  <si>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</si>
  <si>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</si>
  <si>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</si>
  <si>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</si>
  <si>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</si>
  <si>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</si>
  <si>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</si>
  <si>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</si>
  <si>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</si>
  <si>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</si>
  <si>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</si>
  <si>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</si>
  <si>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</si>
  <si>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</si>
  <si>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</si>
  <si>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</si>
  <si>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</si>
  <si>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</si>
  <si>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</si>
  <si>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</si>
  <si>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</si>
  <si>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</si>
  <si>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</si>
  <si>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</si>
  <si>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</si>
  <si>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</si>
  <si>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</si>
  <si>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</si>
  <si>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</si>
  <si>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</si>
  <si>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</si>
  <si>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</si>
  <si>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</si>
  <si>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</si>
  <si>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</si>
  <si>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</si>
  <si>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</si>
  <si>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</si>
  <si>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</si>
  <si>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</si>
  <si>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</si>
  <si>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</si>
  <si>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</si>
  <si>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</si>
  <si>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</si>
  <si>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</si>
  <si>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</si>
  <si>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</si>
  <si>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</si>
  <si>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</si>
  <si>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</si>
  <si>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</si>
  <si>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</si>
  <si>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</si>
  <si>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</si>
  <si>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</si>
  <si>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</si>
  <si>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</si>
  <si>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</si>
  <si>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</si>
  <si>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</si>
  <si>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</si>
  <si>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</si>
  <si>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</si>
  <si>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</si>
  <si>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</si>
  <si>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</si>
  <si>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</si>
  <si>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</si>
  <si>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</si>
  <si>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</si>
  <si>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</si>
  <si>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</si>
  <si>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</si>
  <si>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</si>
  <si>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</si>
  <si>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</si>
  <si>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</si>
  <si>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</si>
  <si>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</si>
  <si>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</si>
  <si>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</si>
  <si>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</si>
  <si>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</si>
  <si>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</si>
  <si>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</si>
  <si>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</si>
  <si>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</si>
  <si>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</si>
  <si>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</si>
  <si>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</si>
  <si>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</si>
  <si>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</si>
  <si>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</si>
  <si>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</si>
  <si>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</si>
  <si>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</si>
  <si>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</si>
  <si>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</si>
  <si>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</si>
  <si>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</si>
  <si>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</si>
  <si>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</si>
  <si>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</si>
  <si>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</si>
  <si>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</si>
  <si>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</si>
  <si>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</si>
  <si>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</si>
  <si>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</si>
  <si>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</si>
  <si>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</si>
  <si>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</si>
  <si>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</si>
  <si>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</si>
  <si>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</si>
  <si>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</si>
  <si>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</si>
  <si>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</si>
  <si>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</si>
  <si>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</si>
  <si>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</si>
  <si>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</si>
  <si>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</si>
  <si>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</si>
  <si>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</si>
  <si>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</si>
  <si>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</si>
  <si>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</si>
  <si>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</si>
  <si>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</si>
  <si>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</si>
  <si>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</si>
  <si>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</si>
  <si>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</si>
  <si>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</si>
  <si>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</si>
  <si>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</si>
  <si>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</si>
  <si>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</si>
  <si>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</si>
  <si>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</si>
  <si>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</si>
  <si>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</si>
  <si>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</si>
  <si>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</si>
  <si>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</si>
  <si>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</si>
  <si>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</si>
  <si>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</si>
  <si>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</si>
  <si>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</si>
  <si>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</si>
  <si>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</si>
  <si>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</si>
  <si>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</si>
  <si>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</si>
  <si>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</si>
  <si>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</si>
  <si>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</si>
  <si>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</si>
  <si>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</si>
  <si>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</si>
  <si>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</si>
  <si>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</si>
  <si>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</si>
  <si>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</si>
  <si>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</si>
  <si>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</si>
  <si>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</si>
  <si>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</si>
  <si>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</si>
  <si>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</si>
  <si>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</si>
  <si>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</si>
  <si>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</si>
  <si>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</si>
  <si>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</si>
  <si>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</si>
  <si>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</si>
  <si>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</si>
  <si>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</si>
  <si>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</si>
  <si>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</si>
  <si>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</si>
  <si>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</si>
  <si>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</si>
  <si>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</si>
  <si>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</si>
  <si>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</si>
  <si>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</si>
  <si>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</si>
  <si>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</si>
  <si>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</si>
  <si>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</si>
  <si>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</si>
  <si>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</si>
  <si>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</si>
  <si>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</si>
  <si>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</si>
  <si>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</si>
  <si>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</si>
  <si>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</si>
  <si>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</si>
  <si>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</si>
  <si>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</si>
  <si>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</si>
  <si>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</si>
  <si>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</si>
  <si>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</si>
  <si>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</si>
  <si>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</si>
  <si>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</si>
  <si>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</si>
  <si>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</si>
  <si>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</si>
  <si>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</si>
  <si>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</si>
  <si>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</si>
  <si>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</si>
  <si>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</si>
  <si>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</si>
  <si>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</si>
  <si>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</si>
  <si>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</si>
  <si>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</si>
  <si>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</si>
  <si>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</si>
  <si>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</si>
  <si>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</si>
  <si>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</si>
  <si>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</si>
  <si>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</si>
  <si>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</si>
  <si>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</si>
  <si>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</si>
  <si>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</si>
  <si>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</si>
  <si>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</si>
  <si>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</si>
  <si>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</si>
  <si>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</si>
  <si>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</si>
  <si>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</si>
  <si>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</si>
  <si>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</si>
  <si>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</si>
  <si>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</si>
  <si>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</si>
  <si>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</si>
  <si>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</si>
  <si>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</si>
  <si>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</si>
  <si>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</si>
  <si>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</si>
  <si>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</si>
  <si>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</si>
  <si>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</si>
  <si>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</si>
  <si>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</si>
  <si>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</si>
  <si>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</si>
  <si>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</si>
  <si>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</si>
  <si>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</si>
  <si>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</si>
  <si>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</si>
  <si>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</si>
  <si>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</si>
  <si>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</si>
  <si>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</si>
  <si>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</si>
  <si>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</si>
  <si>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</si>
  <si>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</si>
  <si>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</si>
  <si>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</si>
  <si>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</si>
  <si>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</si>
  <si>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</si>
  <si>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</si>
  <si>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</si>
  <si>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</si>
  <si>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</si>
  <si>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</si>
  <si>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</si>
  <si>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</si>
  <si>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</si>
  <si>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</si>
  <si>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</si>
  <si>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</si>
  <si>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</si>
  <si>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</si>
  <si>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</si>
  <si>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</si>
  <si>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</si>
  <si>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</si>
  <si>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</si>
  <si>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</si>
  <si>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</si>
  <si>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</si>
  <si>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</si>
  <si>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</si>
  <si>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</si>
  <si>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</si>
  <si>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</si>
  <si>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</si>
  <si>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</si>
  <si>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</si>
  <si>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</si>
  <si>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</si>
  <si>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</si>
  <si>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</si>
  <si>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</si>
  <si>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</si>
  <si>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</si>
  <si>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</si>
  <si>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</si>
  <si>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</si>
  <si>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</si>
  <si>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</si>
  <si>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</si>
  <si>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</si>
  <si>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</si>
  <si>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</si>
  <si>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</si>
  <si>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</si>
  <si>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</si>
  <si>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</si>
  <si>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</si>
  <si>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</si>
  <si>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</si>
  <si>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</si>
  <si>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</si>
  <si>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</si>
  <si>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</si>
  <si>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</si>
  <si>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</si>
  <si>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</si>
  <si>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</si>
  <si>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</si>
  <si>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</si>
  <si>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</si>
  <si>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</si>
  <si>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</si>
  <si>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</si>
  <si>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</si>
  <si>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</si>
  <si>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</si>
  <si>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</si>
  <si>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</si>
  <si>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</si>
  <si>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</si>
  <si>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</si>
  <si>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</si>
  <si>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</si>
  <si>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</si>
  <si>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</si>
  <si>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</si>
  <si>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</si>
  <si>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</si>
  <si>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</si>
  <si>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</si>
  <si>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</si>
  <si>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</si>
  <si>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</si>
  <si>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</si>
  <si>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</si>
  <si>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</si>
  <si>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</si>
  <si>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</si>
  <si>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</si>
  <si>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</si>
  <si>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</si>
  <si>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</si>
  <si>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</si>
  <si>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</si>
  <si>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</si>
  <si>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</si>
  <si>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</si>
  <si>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</si>
  <si>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</si>
  <si>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</si>
  <si>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</si>
  <si>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</si>
  <si>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</si>
  <si>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</si>
  <si>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</si>
  <si>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</si>
  <si>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</si>
  <si>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</si>
  <si>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</si>
  <si>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</si>
  <si>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</si>
  <si>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</si>
  <si>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</si>
  <si>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</si>
  <si>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</si>
  <si>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</si>
  <si>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</si>
  <si>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</si>
  <si>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</si>
  <si>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</si>
  <si>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</si>
  <si>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</si>
  <si>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</si>
  <si>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</si>
  <si>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</si>
  <si>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</si>
  <si>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</si>
  <si>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</si>
  <si>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</si>
  <si>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</si>
  <si>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</si>
  <si>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</si>
  <si>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</si>
  <si>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</si>
  <si>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</si>
  <si>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</si>
  <si>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</si>
  <si>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</si>
  <si>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</si>
  <si>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</si>
  <si>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</si>
  <si>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</si>
  <si>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</si>
  <si>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</si>
  <si>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</si>
  <si>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</si>
  <si>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</si>
  <si>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</si>
  <si>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</si>
  <si>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</si>
  <si>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</si>
  <si>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</si>
  <si>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</si>
  <si>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</si>
  <si>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</si>
  <si>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</si>
  <si>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</si>
  <si>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</si>
  <si>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</si>
  <si>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</si>
  <si>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</si>
  <si>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</si>
  <si>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</si>
  <si>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</si>
  <si>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</si>
  <si>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</si>
  <si>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</si>
  <si>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</si>
  <si>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</si>
  <si>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</si>
  <si>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</si>
  <si>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</si>
  <si>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</si>
  <si>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</si>
  <si>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</si>
  <si>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</si>
  <si>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</si>
  <si>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</si>
  <si>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</si>
  <si>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</si>
  <si>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</si>
  <si>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</si>
  <si>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</si>
  <si>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</si>
  <si>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</si>
  <si>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</si>
  <si>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</si>
  <si>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</si>
  <si>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</si>
  <si>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</si>
  <si>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</si>
  <si>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</si>
  <si>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</si>
  <si>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</si>
  <si>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</si>
  <si>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</si>
  <si>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</si>
  <si>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</si>
  <si>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</si>
  <si>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</si>
  <si>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</si>
  <si>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</si>
  <si>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</si>
  <si>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</si>
  <si>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</si>
  <si>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</si>
  <si>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</si>
  <si>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</si>
  <si>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</si>
  <si>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</si>
  <si>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</si>
  <si>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</si>
  <si>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</si>
  <si>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</si>
  <si>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</si>
  <si>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</si>
  <si>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</si>
  <si>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</si>
  <si>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</si>
  <si>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</si>
  <si>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</si>
  <si>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</si>
  <si>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</si>
  <si>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</si>
  <si>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</si>
  <si>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</si>
  <si>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</si>
  <si>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</si>
  <si>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</si>
  <si>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</si>
  <si>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</si>
  <si>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</si>
  <si>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</si>
  <si>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</si>
  <si>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</si>
  <si>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</si>
  <si>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</si>
  <si>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</si>
  <si>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</si>
  <si>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</si>
  <si>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</si>
  <si>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</si>
  <si>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</si>
  <si>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</si>
  <si>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</si>
  <si>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</si>
  <si>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</si>
  <si>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</si>
  <si>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</si>
  <si>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</si>
  <si>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</si>
  <si>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</si>
  <si>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</si>
  <si>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</si>
  <si>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</si>
  <si>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</si>
  <si>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</si>
  <si>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</si>
  <si>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</si>
  <si>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</si>
  <si>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</si>
  <si>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</si>
  <si>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</si>
  <si>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</si>
  <si>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</si>
  <si>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</si>
  <si>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</si>
  <si>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</si>
  <si>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</si>
  <si>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</si>
  <si>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</si>
  <si>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</si>
  <si>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</si>
  <si>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</si>
  <si>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</si>
  <si>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</si>
  <si>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</si>
  <si>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</si>
  <si>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</si>
  <si>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</si>
  <si>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</si>
  <si>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</si>
  <si>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</si>
  <si>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</si>
  <si>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</si>
  <si>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</si>
  <si>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</si>
  <si>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</si>
  <si>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</si>
  <si>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</si>
  <si>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</si>
  <si>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</si>
  <si>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</si>
  <si>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</si>
  <si>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</si>
  <si>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</si>
  <si>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</si>
  <si>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</si>
  <si>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</si>
  <si>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</si>
  <si>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</si>
  <si>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</si>
  <si>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</si>
  <si>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</si>
  <si>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</si>
  <si>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</si>
  <si>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</si>
  <si>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</si>
  <si>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</si>
  <si>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</si>
  <si>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</si>
  <si>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</si>
  <si>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</si>
  <si>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</si>
  <si>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</si>
  <si>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</si>
  <si>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</si>
  <si>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</si>
  <si>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</si>
  <si>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</si>
  <si>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</si>
  <si>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</si>
  <si>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</si>
  <si>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</si>
  <si>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</si>
  <si>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</si>
  <si>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</si>
  <si>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</si>
  <si>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</si>
  <si>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</si>
  <si>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</si>
  <si>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</si>
  <si>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</si>
  <si>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</si>
  <si>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</si>
  <si>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</si>
  <si>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</si>
  <si>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</si>
  <si>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</si>
  <si>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</si>
  <si>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</si>
  <si>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</si>
  <si>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</si>
  <si>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</si>
  <si>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</si>
  <si>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</si>
  <si>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</si>
  <si>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</si>
  <si>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</si>
  <si>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</si>
  <si>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</si>
  <si>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</si>
  <si>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</si>
  <si>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</si>
  <si>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</si>
  <si>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</si>
  <si>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</si>
  <si>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</si>
  <si>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</si>
  <si>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</si>
  <si>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</si>
  <si>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</si>
  <si>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</si>
  <si>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</si>
  <si>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</si>
  <si>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</si>
  <si>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</si>
  <si>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</si>
  <si>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</si>
  <si>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</si>
  <si>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</si>
  <si>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</si>
  <si>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</si>
  <si>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</si>
  <si>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</si>
  <si>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</si>
  <si>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</si>
  <si>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</si>
  <si>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</si>
  <si>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</si>
  <si>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</si>
  <si>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</si>
  <si>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</si>
  <si>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</si>
  <si>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</si>
  <si>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</si>
  <si>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</si>
  <si>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</si>
  <si>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</si>
  <si>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</si>
  <si>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</si>
  <si>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</si>
  <si>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</si>
  <si>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</si>
  <si>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</si>
  <si>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</si>
  <si>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</si>
  <si>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</si>
  <si>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</si>
  <si>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</si>
  <si>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</si>
  <si>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</si>
  <si>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</si>
  <si>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</si>
  <si>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</si>
  <si>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</si>
  <si>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</si>
  <si>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</si>
  <si>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</si>
  <si>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</si>
  <si>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</si>
  <si>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</si>
  <si>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</si>
  <si>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</si>
  <si>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</si>
  <si>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</si>
  <si>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</si>
  <si>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</si>
  <si>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</si>
  <si>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</si>
  <si>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</si>
  <si>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</si>
  <si>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</si>
  <si>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</si>
  <si>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</si>
  <si>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</si>
  <si>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</si>
  <si>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</si>
  <si>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</si>
  <si>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</si>
  <si>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</si>
  <si>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</si>
  <si>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</si>
  <si>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</si>
  <si>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</si>
  <si>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</si>
  <si>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</si>
  <si>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</si>
  <si>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</si>
  <si>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</si>
  <si>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</si>
  <si>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</si>
  <si>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</si>
  <si>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</si>
  <si>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</si>
  <si>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</si>
  <si>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</si>
  <si>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</si>
  <si>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</si>
  <si>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</si>
  <si>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</si>
  <si>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</si>
  <si>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</si>
  <si>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</si>
  <si>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</si>
  <si>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</si>
  <si>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</si>
  <si>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</si>
  <si>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</si>
  <si>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</si>
  <si>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</si>
  <si>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</si>
  <si>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</si>
  <si>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</si>
  <si>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</si>
  <si>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</si>
  <si>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</si>
  <si>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</si>
  <si>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</si>
  <si>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</si>
  <si>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</si>
  <si>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</si>
  <si>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</si>
  <si>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</si>
  <si>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</si>
  <si>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</si>
  <si>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</si>
  <si>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</si>
  <si>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</si>
  <si>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</si>
  <si>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</si>
  <si>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</si>
  <si>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</si>
  <si>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</si>
  <si>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</si>
  <si>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</si>
  <si>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</si>
  <si>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</si>
  <si>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</si>
  <si>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</si>
  <si>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</si>
  <si>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</si>
  <si>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</si>
  <si>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</si>
  <si>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</si>
  <si>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</si>
  <si>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</si>
  <si>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</si>
  <si>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</si>
  <si>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</si>
  <si>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</si>
  <si>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</si>
  <si>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</si>
  <si>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</si>
  <si>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</si>
  <si>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</si>
  <si>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</si>
  <si>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</si>
  <si>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</si>
  <si>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</si>
  <si>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</si>
  <si>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</si>
  <si>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</si>
  <si>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</si>
  <si>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</si>
  <si>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</si>
  <si>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</si>
  <si>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</si>
  <si>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</si>
  <si>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</si>
  <si>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</si>
  <si>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</si>
  <si>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</si>
  <si>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</si>
  <si>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</si>
  <si>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</si>
  <si>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</si>
  <si>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</si>
  <si>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</si>
  <si>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</si>
  <si>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</si>
  <si>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</si>
  <si>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</si>
  <si>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</si>
  <si>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</si>
  <si>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</si>
  <si>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</si>
  <si>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</si>
  <si>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</si>
  <si>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</si>
  <si>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</si>
  <si>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</si>
  <si>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</si>
  <si>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</si>
  <si>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</si>
  <si>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</si>
  <si>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</si>
  <si>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</si>
  <si>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</si>
  <si>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</si>
  <si>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</si>
  <si>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</si>
  <si>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</si>
  <si>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</si>
  <si>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</si>
  <si>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</si>
  <si>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</si>
  <si>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</si>
  <si>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</si>
  <si>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</si>
  <si>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</si>
  <si>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</si>
  <si>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</si>
  <si>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</si>
  <si>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</si>
  <si>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</si>
  <si>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</si>
  <si>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</si>
  <si>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</si>
  <si>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</si>
  <si>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</si>
  <si>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</si>
  <si>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</si>
  <si>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</si>
  <si>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</si>
  <si>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</si>
  <si>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</si>
  <si>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</si>
  <si>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</si>
  <si>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</si>
  <si>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</si>
  <si>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</si>
  <si>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</si>
  <si>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</si>
  <si>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</si>
  <si>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</si>
  <si>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</si>
  <si>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</si>
  <si>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</si>
  <si>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</si>
  <si>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</si>
  <si>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</si>
  <si>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</si>
  <si>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</si>
  <si>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</si>
  <si>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</si>
  <si>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</si>
  <si>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</si>
  <si>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</si>
  <si>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</si>
  <si>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</si>
  <si>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</si>
  <si>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</si>
  <si>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</si>
  <si>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</si>
  <si>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</si>
  <si>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</si>
  <si>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</si>
  <si>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</si>
  <si>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</si>
  <si>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</si>
  <si>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</si>
  <si>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</si>
  <si>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</si>
  <si>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</si>
  <si>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</si>
  <si>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</si>
  <si>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</si>
  <si>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</si>
  <si>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</si>
  <si>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</si>
  <si>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</si>
  <si>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</si>
  <si>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</si>
  <si>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</si>
  <si>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</si>
  <si>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</si>
  <si>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</si>
  <si>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</si>
  <si>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</si>
  <si>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</si>
  <si>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</si>
  <si>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</si>
  <si>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</si>
  <si>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</si>
  <si>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</si>
  <si>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</si>
  <si>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</si>
  <si>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</si>
  <si>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</si>
  <si>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</si>
  <si>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</si>
  <si>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</si>
  <si>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</si>
  <si>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</si>
  <si>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</si>
  <si>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</si>
  <si>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</si>
  <si>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</si>
  <si>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</si>
  <si>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</si>
  <si>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</si>
  <si>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</si>
  <si>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</si>
  <si>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</si>
  <si>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</si>
  <si>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</si>
  <si>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</si>
  <si>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</si>
  <si>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</si>
  <si>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</si>
  <si>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</si>
  <si>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</si>
  <si>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</si>
  <si>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</si>
  <si>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</si>
  <si>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</si>
  <si>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</si>
  <si>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</si>
  <si>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</si>
  <si>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</si>
  <si>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</si>
  <si>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</si>
  <si>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</si>
  <si>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</si>
  <si>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</si>
  <si>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</si>
  <si>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</si>
  <si>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</si>
  <si>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</si>
  <si>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</si>
  <si>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</si>
  <si>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</si>
  <si>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</si>
  <si>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</si>
  <si>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</si>
  <si>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</si>
  <si>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</si>
  <si>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</si>
  <si>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</si>
  <si>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</si>
  <si>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</si>
  <si>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</si>
  <si>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</si>
  <si>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</si>
  <si>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</si>
  <si>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</si>
  <si>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</si>
  <si>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</si>
  <si>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</si>
  <si>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</si>
  <si>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</si>
  <si>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</si>
  <si>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</si>
  <si>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</si>
  <si>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</si>
  <si>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</si>
  <si>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</si>
  <si>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</si>
  <si>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</si>
  <si>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</si>
  <si>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</si>
  <si>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</si>
  <si>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</si>
  <si>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</si>
  <si>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</si>
  <si>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</si>
  <si>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</si>
  <si>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</si>
  <si>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</si>
  <si>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</si>
  <si>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</si>
  <si>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</si>
  <si>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</si>
  <si>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</si>
  <si>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</si>
  <si>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</si>
  <si>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</si>
  <si>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</si>
  <si>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</si>
  <si>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</si>
  <si>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</si>
  <si>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</si>
  <si>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</si>
  <si>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</si>
  <si>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</si>
  <si>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</si>
  <si>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</si>
  <si>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</si>
  <si>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</si>
  <si>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</si>
  <si>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</si>
  <si>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</si>
  <si>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</si>
  <si>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</si>
  <si>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</si>
  <si>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</si>
  <si>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</si>
  <si>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</si>
  <si>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</si>
  <si>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</si>
  <si>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</si>
  <si>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</si>
  <si>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</si>
  <si>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</si>
  <si>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</si>
  <si>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</si>
  <si>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</si>
  <si>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</si>
  <si>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</si>
  <si>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</si>
  <si>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</si>
  <si>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</si>
  <si>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</si>
  <si>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</si>
  <si>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</si>
  <si>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</si>
  <si>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</si>
  <si>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</si>
  <si>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</si>
  <si>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</si>
  <si>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</si>
  <si>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</si>
  <si>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</si>
  <si>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</si>
  <si>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</si>
  <si>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</si>
  <si>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</si>
  <si>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</si>
  <si>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</si>
  <si>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</si>
  <si>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</si>
  <si>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</si>
  <si>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</si>
  <si>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</si>
  <si>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</si>
  <si>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</si>
  <si>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</si>
  <si>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</si>
  <si>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</si>
  <si>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</si>
  <si>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</si>
  <si>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</si>
  <si>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</si>
  <si>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</si>
  <si>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</si>
  <si>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</si>
  <si>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</si>
  <si>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</si>
  <si>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</si>
  <si>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</si>
  <si>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</si>
  <si>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</si>
  <si>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</si>
  <si>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</si>
  <si>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</si>
  <si>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</si>
  <si>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</si>
  <si>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</si>
  <si>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</si>
  <si>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</si>
  <si>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</si>
  <si>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</si>
  <si>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</si>
  <si>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</si>
  <si>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</si>
  <si>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</si>
  <si>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</si>
  <si>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</si>
  <si>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</si>
  <si>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</si>
  <si>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</si>
  <si>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</si>
  <si>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</si>
  <si>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</si>
  <si>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</si>
  <si>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</si>
  <si>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</si>
  <si>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</si>
  <si>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</si>
  <si>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</si>
  <si>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</si>
  <si>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</si>
  <si>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</si>
  <si>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</si>
  <si>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</si>
  <si>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</si>
  <si>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</si>
  <si>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</si>
  <si>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</si>
  <si>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</si>
  <si>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</si>
  <si>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</si>
  <si>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</si>
  <si>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</si>
  <si>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</si>
  <si>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</si>
  <si>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</si>
  <si>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</si>
  <si>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</si>
  <si>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</si>
  <si>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</si>
  <si>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</si>
  <si>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</si>
  <si>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</si>
  <si>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</si>
  <si>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</si>
  <si>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</si>
  <si>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</si>
  <si>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</si>
  <si>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</si>
  <si>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</si>
  <si>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</si>
  <si>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</si>
  <si>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</si>
  <si>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</si>
  <si>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</si>
  <si>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</si>
  <si>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</si>
  <si>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</si>
  <si>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</si>
  <si>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</si>
  <si>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</si>
  <si>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</si>
  <si>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</si>
  <si>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</si>
  <si>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</si>
  <si>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</si>
  <si>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</si>
  <si>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</si>
  <si>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</si>
  <si>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</si>
  <si>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</si>
  <si>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</si>
  <si>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</si>
  <si>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</si>
  <si>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</si>
  <si>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</si>
  <si>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</si>
  <si>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</si>
  <si>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</si>
  <si>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</si>
  <si>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</si>
  <si>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</si>
  <si>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</si>
  <si>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</si>
  <si>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</si>
  <si>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</si>
  <si>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</si>
  <si>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</si>
  <si>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</si>
  <si>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</si>
  <si>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</si>
  <si>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</si>
  <si>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</si>
  <si>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</si>
  <si>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</si>
  <si>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</si>
  <si>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</si>
  <si>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</si>
  <si>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</si>
  <si>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</si>
  <si>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</si>
  <si>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</si>
  <si>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</si>
  <si>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</si>
  <si>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</si>
  <si>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</si>
  <si>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</si>
  <si>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</si>
  <si>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</si>
  <si>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</si>
  <si>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</si>
  <si>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</si>
  <si>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</si>
  <si>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</si>
  <si>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</si>
  <si>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</si>
  <si>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</si>
  <si>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</si>
  <si>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</si>
  <si>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</si>
  <si>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</si>
  <si>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</si>
  <si>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</si>
  <si>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</si>
  <si>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</si>
  <si>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</si>
  <si>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</si>
  <si>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</si>
  <si>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</si>
  <si>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</si>
  <si>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</si>
  <si>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</si>
  <si>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</si>
  <si>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</si>
  <si>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</si>
  <si>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</si>
  <si>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</si>
  <si>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</si>
  <si>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</si>
  <si>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</si>
  <si>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</si>
  <si>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</si>
  <si>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</si>
  <si>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</si>
  <si>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</si>
  <si>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</si>
  <si>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</si>
  <si>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</si>
  <si>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</si>
  <si>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</si>
  <si>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</si>
  <si>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</si>
  <si>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</si>
  <si>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</si>
  <si>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</si>
  <si>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</si>
  <si>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</si>
  <si>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</si>
  <si>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</si>
  <si>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</si>
  <si>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</si>
  <si>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</si>
  <si>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</si>
  <si>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</si>
  <si>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</si>
  <si>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</si>
  <si>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</si>
  <si>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</si>
  <si>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</si>
  <si>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</si>
  <si>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</si>
  <si>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</si>
  <si>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</si>
  <si>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</si>
  <si>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</si>
  <si>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</si>
  <si>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</si>
  <si>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</si>
  <si>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</si>
  <si>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</si>
  <si>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</si>
  <si>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</si>
  <si>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</si>
  <si>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</si>
  <si>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</si>
  <si>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</si>
  <si>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</si>
  <si>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</si>
  <si>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</si>
  <si>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</si>
  <si>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</si>
  <si>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</si>
  <si>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</si>
  <si>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</si>
  <si>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</si>
  <si>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</si>
  <si>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</si>
  <si>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</si>
  <si>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</si>
  <si>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</si>
  <si>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</si>
  <si>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</si>
  <si>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</si>
  <si>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</si>
  <si>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</si>
  <si>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</si>
  <si>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</si>
  <si>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</si>
  <si>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</si>
  <si>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</si>
  <si>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</si>
  <si>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</si>
  <si>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</si>
  <si>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</si>
  <si>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</si>
  <si>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</si>
  <si>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</si>
  <si>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</si>
  <si>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</si>
  <si>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</si>
  <si>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</si>
  <si>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</si>
  <si>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</si>
  <si>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</si>
  <si>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</si>
  <si>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</si>
  <si>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</si>
  <si>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</si>
  <si>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</si>
  <si>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</si>
  <si>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</si>
  <si>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</si>
  <si>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</si>
  <si>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</si>
  <si>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</si>
  <si>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</si>
  <si>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</si>
  <si>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</si>
  <si>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</si>
  <si>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</si>
  <si>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</si>
  <si>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</si>
  <si>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</si>
  <si>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</si>
  <si>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</si>
  <si>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</si>
  <si>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</si>
  <si>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</si>
  <si>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</si>
  <si>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</si>
  <si>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</si>
  <si>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</si>
  <si>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</si>
  <si>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</si>
  <si>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</si>
  <si>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</si>
  <si>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</si>
  <si>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</si>
  <si>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</si>
  <si>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</si>
  <si>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</si>
  <si>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</si>
  <si>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</si>
  <si>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</si>
  <si>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</si>
  <si>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</si>
  <si>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</si>
  <si>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</si>
  <si>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</si>
  <si>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</si>
  <si>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</si>
  <si>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</si>
  <si>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</si>
  <si>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</si>
  <si>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</si>
  <si>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</si>
  <si>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</si>
  <si>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</si>
  <si>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</si>
  <si>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</si>
  <si>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</si>
  <si>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</si>
  <si>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</si>
  <si>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</si>
  <si>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</si>
  <si>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</si>
  <si>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</si>
  <si>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</si>
  <si>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</si>
  <si>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</si>
  <si>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</si>
  <si>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</si>
  <si>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</si>
  <si>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</si>
  <si>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</si>
  <si>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</si>
  <si>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</si>
  <si>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</si>
  <si>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</si>
  <si>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</si>
  <si>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</si>
  <si>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</si>
  <si>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</si>
  <si>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</si>
  <si>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</si>
  <si>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</si>
  <si>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</si>
  <si>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</si>
  <si>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</si>
  <si>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</si>
  <si>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</si>
  <si>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</si>
  <si>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</si>
  <si>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</si>
  <si>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</si>
  <si>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</si>
  <si>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</si>
  <si>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</si>
  <si>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</si>
  <si>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</si>
  <si>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</si>
  <si>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</si>
  <si>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</si>
  <si>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</si>
  <si>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</si>
  <si>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</si>
  <si>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</si>
  <si>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</si>
  <si>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</si>
  <si>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</si>
  <si>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</si>
  <si>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</si>
  <si>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</si>
  <si>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</si>
  <si>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</si>
  <si>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</si>
  <si>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</si>
  <si>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</si>
  <si>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</si>
  <si>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</si>
  <si>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</si>
  <si>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</si>
  <si>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</si>
  <si>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</si>
  <si>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</si>
  <si>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</si>
  <si>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</si>
  <si>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</si>
  <si>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</si>
  <si>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</si>
  <si>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</si>
  <si>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</si>
  <si>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</si>
  <si>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</si>
  <si>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</si>
  <si>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</si>
  <si>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</si>
  <si>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</si>
  <si>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</si>
  <si>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</si>
  <si>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</si>
  <si>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</si>
  <si>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</si>
  <si>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</si>
  <si>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</si>
  <si>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</si>
  <si>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</si>
  <si>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</si>
  <si>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</si>
  <si>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</si>
  <si>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</si>
  <si>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</si>
  <si>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</si>
  <si>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</si>
  <si>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</si>
  <si>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</si>
  <si>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</si>
  <si>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</si>
  <si>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</si>
  <si>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</si>
  <si>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</si>
  <si>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</si>
  <si>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</si>
  <si>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</si>
  <si>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</si>
  <si>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</si>
  <si>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</si>
  <si>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</si>
  <si>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</si>
  <si>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</si>
  <si>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</si>
  <si>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</si>
  <si>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</si>
  <si>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</si>
  <si>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</si>
  <si>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</si>
  <si>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</si>
  <si>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</si>
  <si>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</si>
  <si>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</si>
  <si>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</si>
  <si>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</si>
  <si>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</si>
  <si>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</si>
  <si>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</si>
  <si>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</si>
  <si>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</si>
  <si>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</si>
  <si>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</si>
  <si>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</si>
  <si>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</si>
  <si>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</si>
  <si>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</si>
  <si>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</si>
  <si>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</si>
  <si>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</si>
  <si>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</si>
  <si>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</si>
  <si>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</si>
  <si>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</si>
  <si>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</si>
  <si>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</si>
  <si>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</si>
  <si>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</si>
  <si>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</si>
  <si>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</si>
  <si>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</si>
  <si>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</si>
  <si>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</si>
  <si>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</si>
  <si>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</si>
  <si>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</si>
  <si>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</si>
  <si>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</si>
  <si>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</si>
  <si>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</si>
  <si>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</si>
  <si>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</si>
  <si>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</si>
  <si>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</si>
  <si>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</si>
  <si>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</si>
  <si>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</si>
  <si>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</si>
  <si>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</si>
  <si>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</si>
  <si>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</si>
  <si>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</si>
  <si>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</si>
  <si>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</si>
  <si>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</si>
  <si>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</si>
  <si>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</si>
  <si>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</si>
  <si>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</si>
  <si>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</si>
  <si>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</si>
  <si>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</si>
  <si>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</si>
  <si>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</si>
  <si>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</si>
  <si>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</si>
  <si>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</si>
  <si>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</si>
  <si>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</si>
  <si>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</si>
  <si>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</si>
  <si>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</si>
  <si>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</si>
  <si>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</si>
  <si>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</si>
  <si>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</si>
  <si>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</si>
  <si>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</si>
  <si>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</si>
  <si>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</si>
  <si>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</si>
  <si>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</si>
  <si>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</si>
  <si>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</si>
  <si>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</si>
  <si>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</si>
  <si>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</si>
  <si>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</si>
  <si>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</si>
  <si>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</si>
  <si>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</si>
  <si>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</si>
  <si>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</si>
  <si>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</si>
  <si>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</si>
  <si>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</si>
  <si>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</si>
  <si>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</si>
  <si>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</si>
  <si>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</si>
  <si>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</si>
  <si>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</si>
  <si>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</si>
  <si>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</si>
  <si>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</si>
  <si>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</si>
  <si>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</si>
  <si>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</si>
  <si>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</si>
  <si>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</si>
  <si>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</si>
  <si>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</si>
  <si>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</si>
  <si>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</si>
  <si>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</si>
  <si>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</si>
  <si>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</si>
  <si>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</si>
  <si>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</si>
  <si>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</si>
  <si>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</si>
  <si>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</si>
  <si>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</si>
  <si>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</si>
  <si>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</si>
  <si>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</si>
  <si>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</si>
  <si>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</si>
  <si>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</si>
  <si>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</si>
  <si>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</si>
  <si>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</si>
  <si>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</si>
  <si>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</si>
  <si>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</si>
  <si>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</si>
  <si>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</si>
  <si>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</si>
  <si>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</si>
  <si>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</si>
  <si>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</si>
  <si>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</si>
  <si>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</si>
  <si>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</si>
  <si>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</si>
  <si>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</si>
  <si>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</si>
  <si>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</si>
  <si>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</si>
  <si>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</si>
  <si>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</si>
  <si>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</si>
  <si>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</si>
  <si>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</si>
  <si>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</si>
  <si>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</si>
  <si>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</si>
  <si>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</si>
  <si>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</si>
  <si>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</si>
  <si>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</si>
  <si>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</si>
  <si>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</si>
  <si>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</si>
  <si>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</si>
  <si>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</si>
  <si>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</si>
  <si>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</si>
  <si>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</si>
  <si>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</si>
  <si>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</si>
  <si>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</si>
  <si>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</si>
  <si>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</si>
  <si>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</si>
  <si>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</si>
  <si>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</si>
  <si>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</si>
  <si>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</si>
  <si>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</si>
  <si>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</si>
  <si>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</si>
  <si>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</si>
  <si>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</si>
  <si>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</si>
  <si>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</si>
  <si>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</si>
  <si>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</si>
  <si>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</si>
  <si>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</si>
  <si>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</si>
  <si>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</si>
  <si>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</si>
  <si>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</si>
  <si>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</si>
  <si>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</si>
  <si>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</si>
  <si>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</si>
  <si>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</si>
  <si>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</si>
  <si>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</si>
  <si>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</si>
  <si>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</si>
  <si>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</si>
  <si>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</si>
  <si>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</si>
  <si>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</si>
  <si>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</si>
  <si>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</si>
  <si>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</si>
  <si>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</si>
  <si>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</si>
  <si>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</si>
  <si>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</si>
  <si>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</si>
  <si>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</si>
  <si>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</si>
  <si>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</si>
  <si>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</si>
  <si>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</si>
  <si>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</si>
  <si>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</si>
  <si>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</si>
  <si>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</si>
  <si>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</si>
  <si>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</si>
  <si>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</si>
  <si>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</si>
  <si>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</si>
  <si>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</si>
  <si>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</si>
  <si>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</si>
  <si>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</si>
  <si>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</si>
  <si>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</si>
  <si>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</si>
  <si>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</si>
  <si>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</si>
  <si>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</si>
  <si>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</si>
  <si>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</si>
  <si>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</si>
  <si>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</si>
  <si>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</si>
  <si>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</si>
  <si>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</si>
  <si>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</si>
  <si>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</si>
  <si>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</si>
  <si>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</si>
  <si>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</si>
  <si>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</si>
  <si>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</si>
  <si>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</si>
  <si>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</si>
  <si>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</si>
  <si>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</si>
  <si>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</si>
  <si>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</si>
  <si>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</si>
  <si>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</si>
  <si>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</si>
  <si>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</si>
  <si>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</si>
  <si>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</si>
  <si>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</si>
  <si>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</si>
  <si>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</si>
  <si>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</si>
  <si>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</si>
  <si>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</si>
  <si>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</si>
  <si>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</si>
  <si>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</si>
  <si>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</si>
  <si>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</si>
  <si>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</si>
  <si>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</si>
  <si>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</si>
  <si>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</si>
  <si>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</si>
  <si>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</si>
  <si>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</si>
  <si>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</si>
  <si>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</si>
  <si>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</si>
  <si>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</si>
  <si>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</si>
  <si>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</si>
  <si>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</si>
  <si>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</si>
  <si>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</si>
  <si>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</si>
  <si>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</si>
  <si>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</si>
  <si>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</si>
  <si>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</si>
  <si>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</si>
  <si>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</si>
  <si>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</si>
  <si>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</si>
  <si>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</si>
  <si>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</si>
  <si>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</si>
  <si>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</si>
  <si>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</si>
  <si>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</si>
  <si>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</si>
  <si>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</si>
  <si>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</si>
  <si>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</si>
  <si>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</si>
  <si>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</si>
  <si>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</si>
  <si>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</si>
  <si>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</si>
  <si>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</si>
  <si>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</si>
  <si>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</si>
  <si>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</si>
  <si>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</si>
  <si>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</si>
  <si>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</si>
  <si>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</si>
  <si>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</si>
  <si>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</si>
  <si>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</si>
  <si>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</si>
  <si>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</si>
  <si>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</si>
  <si>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</si>
  <si>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</si>
  <si>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</si>
  <si>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</si>
  <si>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</si>
  <si>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</si>
  <si>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</si>
  <si>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</si>
  <si>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</si>
  <si>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</si>
  <si>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</si>
  <si>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</si>
  <si>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</si>
  <si>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</si>
  <si>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</si>
  <si>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</si>
  <si>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</si>
  <si>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</si>
  <si>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</si>
  <si>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</si>
  <si>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</si>
  <si>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</si>
  <si>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</si>
  <si>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</si>
  <si>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</si>
  <si>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</si>
  <si>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</si>
  <si>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</si>
  <si>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</si>
  <si>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</si>
  <si>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</si>
  <si>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</si>
  <si>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</si>
  <si>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</si>
  <si>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</si>
  <si>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</si>
  <si>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</si>
  <si>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</si>
  <si>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</si>
  <si>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</si>
  <si>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</si>
  <si>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</si>
  <si>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</si>
  <si>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</si>
  <si>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</si>
  <si>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</si>
  <si>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</si>
  <si>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</si>
  <si>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</si>
  <si>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</si>
  <si>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</si>
  <si>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</si>
  <si>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</si>
  <si>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</si>
  <si>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</si>
  <si>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</si>
  <si>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</si>
  <si>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</si>
  <si>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</si>
  <si>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</si>
  <si>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</si>
  <si>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</si>
  <si>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</si>
  <si>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</si>
  <si>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</si>
  <si>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</si>
  <si>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</si>
  <si>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</si>
  <si>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</si>
  <si>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</si>
  <si>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</si>
  <si>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</si>
  <si>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</si>
  <si>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</si>
  <si>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</si>
  <si>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</si>
  <si>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</si>
  <si>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</si>
  <si>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</si>
  <si>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</si>
  <si>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</si>
  <si>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</si>
  <si>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</si>
  <si>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</si>
  <si>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</si>
  <si>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</si>
  <si>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</si>
  <si>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</si>
  <si>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</si>
  <si>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</si>
  <si>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</si>
  <si>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</si>
  <si>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</si>
  <si>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</si>
  <si>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</si>
  <si>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</si>
  <si>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</si>
  <si>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</si>
  <si>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</si>
  <si>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</si>
  <si>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</si>
  <si>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</si>
  <si>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</si>
  <si>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</si>
  <si>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</si>
  <si>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</si>
  <si>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</si>
  <si>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</si>
  <si>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</si>
  <si>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</si>
  <si>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</si>
  <si>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</si>
  <si>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</si>
  <si>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</si>
  <si>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</si>
  <si>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</si>
  <si>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</si>
  <si>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</si>
  <si>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</si>
  <si>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</si>
  <si>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</si>
  <si>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</si>
  <si>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</si>
  <si>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</si>
  <si>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</si>
  <si>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</si>
  <si>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</si>
  <si>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</si>
  <si>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</si>
  <si>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</si>
  <si>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</si>
  <si>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</si>
  <si>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</si>
  <si>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</si>
  <si>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</si>
  <si>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</si>
  <si>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</si>
  <si>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</si>
  <si>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</si>
  <si>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</si>
  <si>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</si>
  <si>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</si>
  <si>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</si>
  <si>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</si>
  <si>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</si>
  <si>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</si>
  <si>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</si>
  <si>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</si>
  <si>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</si>
  <si>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</si>
  <si>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</si>
  <si>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</si>
  <si>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</si>
  <si>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</si>
  <si>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</si>
  <si>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</si>
  <si>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</si>
  <si>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</si>
  <si>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</si>
  <si>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</si>
  <si>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</si>
  <si>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</si>
  <si>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</si>
  <si>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</si>
  <si>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</si>
  <si>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</si>
  <si>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</si>
  <si>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</si>
  <si>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</si>
  <si>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</si>
  <si>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</si>
  <si>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</si>
  <si>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</si>
  <si>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</si>
  <si>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</si>
  <si>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</si>
  <si>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</si>
  <si>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</si>
  <si>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</si>
  <si>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</si>
  <si>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</si>
  <si>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</si>
  <si>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</si>
  <si>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</si>
  <si>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</si>
  <si>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</si>
  <si>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</si>
  <si>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</si>
  <si>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</si>
  <si>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</si>
  <si>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</si>
  <si>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</si>
  <si>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</si>
  <si>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</si>
  <si>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</si>
  <si>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</si>
  <si>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</si>
  <si>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</si>
  <si>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</si>
  <si>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</si>
  <si>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</si>
  <si>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</si>
  <si>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</si>
  <si>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</si>
  <si>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</si>
  <si>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</si>
  <si>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</si>
  <si>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</si>
  <si>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</si>
  <si>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</si>
  <si>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</si>
  <si>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</si>
  <si>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</si>
  <si>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</si>
  <si>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</si>
  <si>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</si>
  <si>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</si>
  <si>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</si>
  <si>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</si>
  <si>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</si>
  <si>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</si>
  <si>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</si>
  <si>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</si>
  <si>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</si>
  <si>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</si>
  <si>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</si>
  <si>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</si>
  <si>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</si>
  <si>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</si>
  <si>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</si>
  <si>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</si>
  <si>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</si>
  <si>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</si>
  <si>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</si>
  <si>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</si>
  <si>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</si>
  <si>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</si>
  <si>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</si>
  <si>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</si>
  <si>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</si>
  <si>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</si>
  <si>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</si>
  <si>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</si>
  <si>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</si>
  <si>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</si>
  <si>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</si>
  <si>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</si>
  <si>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</si>
  <si>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</si>
  <si>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</si>
  <si>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</si>
  <si>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</si>
  <si>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</si>
  <si>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</si>
  <si>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</si>
  <si>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</si>
  <si>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</si>
  <si>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</si>
  <si>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</si>
  <si>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</si>
  <si>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</si>
  <si>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</si>
  <si>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</si>
  <si>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</si>
  <si>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</si>
  <si>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</si>
  <si>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</si>
  <si>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</si>
  <si>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</si>
  <si>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</si>
  <si>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</si>
  <si>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</si>
  <si>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</si>
  <si>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</si>
  <si>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</si>
  <si>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</si>
  <si>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</si>
  <si>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</si>
  <si>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</si>
  <si>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</si>
  <si>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</si>
  <si>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</si>
  <si>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</si>
  <si>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</si>
  <si>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</si>
  <si>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</si>
  <si>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</si>
  <si>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</si>
  <si>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</si>
  <si>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</si>
  <si>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</si>
  <si>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</si>
  <si>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</si>
  <si>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</si>
  <si>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</si>
  <si>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</si>
  <si>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</si>
  <si>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</si>
  <si>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</si>
  <si>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</si>
  <si>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</si>
  <si>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</si>
  <si>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</si>
  <si>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</si>
  <si>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</si>
  <si>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</si>
  <si>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</si>
  <si>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</si>
  <si>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</si>
  <si>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</si>
  <si>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</si>
  <si>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</si>
  <si>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</si>
  <si>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</si>
  <si>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</si>
  <si>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</si>
  <si>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</si>
  <si>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</si>
  <si>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</si>
  <si>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</si>
  <si>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</si>
  <si>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</si>
  <si>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</si>
  <si>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</si>
  <si>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</si>
  <si>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</si>
  <si>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</si>
  <si>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</si>
  <si>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</si>
  <si>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</si>
  <si>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</si>
  <si>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</si>
  <si>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</si>
  <si>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</si>
  <si>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</si>
  <si>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</si>
  <si>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</si>
  <si>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</si>
  <si>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</si>
  <si>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</si>
  <si>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</si>
  <si>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</si>
  <si>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</si>
  <si>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</si>
  <si>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</si>
  <si>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</si>
  <si>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</si>
  <si>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</si>
  <si>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</si>
  <si>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</si>
  <si>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</si>
  <si>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</si>
  <si>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</si>
  <si>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</si>
  <si>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</si>
  <si>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</si>
  <si>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</si>
  <si>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</si>
  <si>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</si>
  <si>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</si>
  <si>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</si>
  <si>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</si>
  <si>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</si>
  <si>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</si>
  <si>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</si>
  <si>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</si>
  <si>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</si>
  <si>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</si>
  <si>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</si>
  <si>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</si>
  <si>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</si>
  <si>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</si>
  <si>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</si>
  <si>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</si>
  <si>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</si>
  <si>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</si>
  <si>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</si>
  <si>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</si>
  <si>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</si>
  <si>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</si>
  <si>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</si>
  <si>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</si>
  <si>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</si>
  <si>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</si>
  <si>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</si>
  <si>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</si>
  <si>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</si>
  <si>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</si>
  <si>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</si>
  <si>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</si>
  <si>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</si>
  <si>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</si>
  <si>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</si>
  <si>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</si>
  <si>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</si>
  <si>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</si>
  <si>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</si>
  <si>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</si>
  <si>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</si>
  <si>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</si>
  <si>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</si>
  <si>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</si>
  <si>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</si>
  <si>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</si>
  <si>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</si>
  <si>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</si>
  <si>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</si>
  <si>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</si>
  <si>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</si>
  <si>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</si>
  <si>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</si>
  <si>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</si>
  <si>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</si>
  <si>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</si>
  <si>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</si>
  <si>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</si>
  <si>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</si>
  <si>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</si>
  <si>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</si>
  <si>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</si>
  <si>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</si>
  <si>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</si>
  <si>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</si>
  <si>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</si>
  <si>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</si>
  <si>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</si>
  <si>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</si>
  <si>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</si>
  <si>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</si>
  <si>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</si>
  <si>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</si>
  <si>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</si>
  <si>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</si>
  <si>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</si>
  <si>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</si>
  <si>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</si>
  <si>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</si>
  <si>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</si>
  <si>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</si>
  <si>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</si>
  <si>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</si>
  <si>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</si>
  <si>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</si>
  <si>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</si>
  <si>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</si>
  <si>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</si>
  <si>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</si>
  <si>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</si>
  <si>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</si>
  <si>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</si>
  <si>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</si>
  <si>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</si>
  <si>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</si>
  <si>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</si>
  <si>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</si>
  <si>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</si>
  <si>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</si>
  <si>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</si>
  <si>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</si>
  <si>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</si>
  <si>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</si>
  <si>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</si>
  <si>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</si>
  <si>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</si>
  <si>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</si>
  <si>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</si>
  <si>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</si>
  <si>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</si>
  <si>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</si>
  <si>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</si>
  <si>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</si>
  <si>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</si>
  <si>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</si>
  <si>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</si>
  <si>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</si>
  <si>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</si>
  <si>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</si>
  <si>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</si>
  <si>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</si>
  <si>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</si>
  <si>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</si>
  <si>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</si>
  <si>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</si>
  <si>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</si>
  <si>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</si>
  <si>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</si>
  <si>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</si>
  <si>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</si>
  <si>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</si>
  <si>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</si>
  <si>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</si>
  <si>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</si>
  <si>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</si>
  <si>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</si>
  <si>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</si>
  <si>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</si>
  <si>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</si>
  <si>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</si>
  <si>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</si>
  <si>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</si>
  <si>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</si>
  <si>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</si>
  <si>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</si>
  <si>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</si>
  <si>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</si>
  <si>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</si>
  <si>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</si>
  <si>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</si>
  <si>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</si>
  <si>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</si>
  <si>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</si>
  <si>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</si>
  <si>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</si>
  <si>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</si>
  <si>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</si>
  <si>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</si>
  <si>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</si>
  <si>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</si>
  <si>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</si>
  <si>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</si>
  <si>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</si>
  <si>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</si>
  <si>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</si>
  <si>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</si>
  <si>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</si>
  <si>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</si>
  <si>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</si>
  <si>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</si>
  <si>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</si>
  <si>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</si>
  <si>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</si>
  <si>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</si>
  <si>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</si>
  <si>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</si>
  <si>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</si>
  <si>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</si>
  <si>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</si>
  <si>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</si>
  <si>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</si>
  <si>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</si>
  <si>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</si>
  <si>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</si>
  <si>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</si>
  <si>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</si>
  <si>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</si>
  <si>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</si>
  <si>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</si>
  <si>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</si>
  <si>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</si>
  <si>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</si>
  <si>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</si>
  <si>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</si>
  <si>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</si>
  <si>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</si>
  <si>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</si>
  <si>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</si>
  <si>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</si>
  <si>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</si>
  <si>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</si>
  <si>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</si>
  <si>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</si>
  <si>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</si>
  <si>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</si>
  <si>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</si>
  <si>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</si>
  <si>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</si>
  <si>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</si>
  <si>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</si>
  <si>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</si>
  <si>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</si>
  <si>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</si>
  <si>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</si>
  <si>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</si>
  <si>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</si>
  <si>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</si>
  <si>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</si>
  <si>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</si>
  <si>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</si>
  <si>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</si>
  <si>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</si>
  <si>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</si>
  <si>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</si>
  <si>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</si>
  <si>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</si>
  <si>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</si>
  <si>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</si>
  <si>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</si>
  <si>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</si>
  <si>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</si>
  <si>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</si>
  <si>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</si>
  <si>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</si>
  <si>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</si>
  <si>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</si>
  <si>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</si>
  <si>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</si>
  <si>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</si>
  <si>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</si>
  <si>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</si>
  <si>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</si>
  <si>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</si>
  <si>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</si>
  <si>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</si>
  <si>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</si>
  <si>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</si>
  <si>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</si>
  <si>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</si>
  <si>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</si>
  <si>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</si>
  <si>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</si>
  <si>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</si>
  <si>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</si>
  <si>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</si>
  <si>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</si>
  <si>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</si>
  <si>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</si>
  <si>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</si>
  <si>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</si>
  <si>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</si>
  <si>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</si>
  <si>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</si>
  <si>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</si>
  <si>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</si>
  <si>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</si>
  <si>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</si>
  <si>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</si>
  <si>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</si>
  <si>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</si>
  <si>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</si>
  <si>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</si>
  <si>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</si>
  <si>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</si>
  <si>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</si>
  <si>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</si>
  <si>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</si>
  <si>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</si>
  <si>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</si>
  <si>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</si>
  <si>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</si>
  <si>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</si>
  <si>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</si>
  <si>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</si>
  <si>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</si>
  <si>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</si>
  <si>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</si>
  <si>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</si>
  <si>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</si>
  <si>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</si>
  <si>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</si>
  <si>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</si>
  <si>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</si>
  <si>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</si>
  <si>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</si>
  <si>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</si>
  <si>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</si>
  <si>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</si>
  <si>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</si>
  <si>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</si>
  <si>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</si>
  <si>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</si>
  <si>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</si>
  <si>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</si>
  <si>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</si>
  <si>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</si>
  <si>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</si>
  <si>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</si>
  <si>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</si>
  <si>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</si>
  <si>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</si>
  <si>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</si>
  <si>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</si>
  <si>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</si>
  <si>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</si>
  <si>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</si>
  <si>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</si>
  <si>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</si>
  <si>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</si>
  <si>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</si>
  <si>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</si>
  <si>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</si>
  <si>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</si>
  <si>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</si>
  <si>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</si>
  <si>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</si>
  <si>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</si>
  <si>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</si>
  <si>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</si>
  <si>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</si>
  <si>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</si>
  <si>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</si>
  <si>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</si>
  <si>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</si>
  <si>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</si>
  <si>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</si>
  <si>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</si>
  <si>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</si>
  <si>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</si>
  <si>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</si>
  <si>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</si>
  <si>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</si>
  <si>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</si>
  <si>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</si>
  <si>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</si>
  <si>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</si>
  <si>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</si>
  <si>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</si>
  <si>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</si>
  <si>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</si>
  <si>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</si>
  <si>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</si>
  <si>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</si>
  <si>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</si>
  <si>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</si>
  <si>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</si>
  <si>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</si>
  <si>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</si>
  <si>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</si>
  <si>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</si>
  <si>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</si>
  <si>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</si>
  <si>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</si>
  <si>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</si>
  <si>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</si>
  <si>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</si>
  <si>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</si>
  <si>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</si>
  <si>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</si>
  <si>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</si>
  <si>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</si>
  <si>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</si>
  <si>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</si>
  <si>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</si>
  <si>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</si>
  <si>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</si>
  <si>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</si>
  <si>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</si>
  <si>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</si>
  <si>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</si>
  <si>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</si>
  <si>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</si>
  <si>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</si>
  <si>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</si>
  <si>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</si>
  <si>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</si>
  <si>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</si>
  <si>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</si>
  <si>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</si>
  <si>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</si>
  <si>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</si>
  <si>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</si>
  <si>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</si>
  <si>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</si>
  <si>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</si>
  <si>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</si>
  <si>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</si>
  <si>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</si>
  <si>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</si>
  <si>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</si>
  <si>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</si>
  <si>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</si>
  <si>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</si>
  <si>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</si>
  <si>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</si>
  <si>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</si>
  <si>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</si>
  <si>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</si>
  <si>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</si>
  <si>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</si>
  <si>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</si>
  <si>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</si>
  <si>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</si>
  <si>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</si>
  <si>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</si>
  <si>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</si>
  <si>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</si>
  <si>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</si>
  <si>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</si>
  <si>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</si>
  <si>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</si>
  <si>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</si>
  <si>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</si>
  <si>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</si>
  <si>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</si>
  <si>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</si>
  <si>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</si>
  <si>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</si>
  <si>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</si>
  <si>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</si>
  <si>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</si>
  <si>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</si>
  <si>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</si>
  <si>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</si>
  <si>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</si>
  <si>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</si>
  <si>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</si>
  <si>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</si>
  <si>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</si>
  <si>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</si>
  <si>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</si>
  <si>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</si>
  <si>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</si>
  <si>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</si>
  <si>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</si>
  <si>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</si>
  <si>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</si>
  <si>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</si>
  <si>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</si>
  <si>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</si>
  <si>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</si>
  <si>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</si>
  <si>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</si>
  <si>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</si>
  <si>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</si>
  <si>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</si>
  <si>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</si>
  <si>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</si>
  <si>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</si>
  <si>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</si>
  <si>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</si>
  <si>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</si>
  <si>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</si>
  <si>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</si>
  <si>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</si>
  <si>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</si>
  <si>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</si>
  <si>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</si>
  <si>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</si>
  <si>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</si>
  <si>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</si>
  <si>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</si>
  <si>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</si>
  <si>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</si>
  <si>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</si>
  <si>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</si>
  <si>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</si>
  <si>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</si>
  <si>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</si>
  <si>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</si>
  <si>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</si>
  <si>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</si>
  <si>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</si>
  <si>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</si>
  <si>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</si>
  <si>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</si>
  <si>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</si>
  <si>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</si>
  <si>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</si>
  <si>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</si>
  <si>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</si>
  <si>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</si>
  <si>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</si>
  <si>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</si>
  <si>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</si>
  <si>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</si>
  <si>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</si>
  <si>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</si>
  <si>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</si>
  <si>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</si>
  <si>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</si>
  <si>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</si>
  <si>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</si>
  <si>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</si>
  <si>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</si>
  <si>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</si>
  <si>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</si>
  <si>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</si>
  <si>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</si>
  <si>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</si>
  <si>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</si>
  <si>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</si>
  <si>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</si>
  <si>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</si>
  <si>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</si>
  <si>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</si>
  <si>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</si>
  <si>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</si>
  <si>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</si>
  <si>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</si>
  <si>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</si>
  <si>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</si>
  <si>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</si>
  <si>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</si>
  <si>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</si>
  <si>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</si>
  <si>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</si>
  <si>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</si>
  <si>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</si>
  <si>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</si>
  <si>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</si>
  <si>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</si>
  <si>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</si>
  <si>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</si>
  <si>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</si>
  <si>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</si>
  <si>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</si>
  <si>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</si>
  <si>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</si>
  <si>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</si>
  <si>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</si>
  <si>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</si>
  <si>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</si>
  <si>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</si>
  <si>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</si>
  <si>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</si>
  <si>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</si>
  <si>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</si>
  <si>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</si>
  <si>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</si>
  <si>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</si>
  <si>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</si>
  <si>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</si>
  <si>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</si>
  <si>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</si>
  <si>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</si>
  <si>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</si>
  <si>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</si>
  <si>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</si>
  <si>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</si>
  <si>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</si>
  <si>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</si>
  <si>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</si>
  <si>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</si>
  <si>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</si>
  <si>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</si>
  <si>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</si>
  <si>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</si>
  <si>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</si>
  <si>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</si>
  <si>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</si>
  <si>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</si>
  <si>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</si>
  <si>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</si>
  <si>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</si>
  <si>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</si>
  <si>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</si>
  <si>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</si>
  <si>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</si>
  <si>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</si>
  <si>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</si>
  <si>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</si>
  <si>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</si>
  <si>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</si>
  <si>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</si>
  <si>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</si>
  <si>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</si>
  <si>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</si>
  <si>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</si>
  <si>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</si>
  <si>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</si>
  <si>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</si>
  <si>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</si>
  <si>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</si>
  <si>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</si>
  <si>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</si>
  <si>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</si>
  <si>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</si>
  <si>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</si>
  <si>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</si>
  <si>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</si>
  <si>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</si>
  <si>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</si>
  <si>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</si>
  <si>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</si>
  <si>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</si>
  <si>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</si>
  <si>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</si>
  <si>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</si>
  <si>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</si>
  <si>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</si>
  <si>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</si>
  <si>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</si>
  <si>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</si>
  <si>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</si>
  <si>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</si>
  <si>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</si>
  <si>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</si>
  <si>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</si>
  <si>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</si>
  <si>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</si>
  <si>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</si>
  <si>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</si>
  <si>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</si>
  <si>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</si>
  <si>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</si>
  <si>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</si>
  <si>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</si>
  <si>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</si>
  <si>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</si>
  <si>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</si>
  <si>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</si>
  <si>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</si>
  <si>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</si>
  <si>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</si>
  <si>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</si>
  <si>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</si>
  <si>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</si>
  <si>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</si>
  <si>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</si>
  <si>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</si>
  <si>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</si>
  <si>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</si>
  <si>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</si>
  <si>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</si>
  <si>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</si>
  <si>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</si>
  <si>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</si>
  <si>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</si>
  <si>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</si>
  <si>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</si>
  <si>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</si>
  <si>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</si>
  <si>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</si>
  <si>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</si>
  <si>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</si>
  <si>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</si>
  <si>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</si>
  <si>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</si>
  <si>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</si>
  <si>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</si>
  <si>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</si>
  <si>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</si>
  <si>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</si>
  <si>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</si>
  <si>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</si>
  <si>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</si>
  <si>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</si>
  <si>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</si>
  <si>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</si>
  <si>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</si>
  <si>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</si>
  <si>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</si>
  <si>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</si>
  <si>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</si>
  <si>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</si>
  <si>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</si>
  <si>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</si>
  <si>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</si>
  <si>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</si>
  <si>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</si>
  <si>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</si>
  <si>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</si>
  <si>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</si>
  <si>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</si>
  <si>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</si>
  <si>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</si>
  <si>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</si>
  <si>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</si>
  <si>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</si>
  <si>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</si>
  <si>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</si>
  <si>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</si>
  <si>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</si>
  <si>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</si>
  <si>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</si>
  <si>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</si>
  <si>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</si>
  <si>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</si>
  <si>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</si>
  <si>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</si>
  <si>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</si>
  <si>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</si>
  <si>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</si>
  <si>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</si>
  <si>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</si>
  <si>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</si>
  <si>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</si>
  <si>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</si>
  <si>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</si>
  <si>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</si>
  <si>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</si>
  <si>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</si>
  <si>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</si>
  <si>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</si>
  <si>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</si>
  <si>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</si>
  <si>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</si>
  <si>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</si>
  <si>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</si>
  <si>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</si>
  <si>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</si>
  <si>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</si>
  <si>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</si>
  <si>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</si>
  <si>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</si>
  <si>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</si>
  <si>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</si>
  <si>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</si>
  <si>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</si>
  <si>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</si>
  <si>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</si>
  <si>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</si>
  <si>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</si>
  <si>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</si>
  <si>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</si>
  <si>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</si>
  <si>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</si>
  <si>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</si>
  <si>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</si>
  <si>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</si>
  <si>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</si>
  <si>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</si>
  <si>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</si>
  <si>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</si>
  <si>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</si>
  <si>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</si>
  <si>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</si>
  <si>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</si>
  <si>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</si>
  <si>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</si>
  <si>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</si>
  <si>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</si>
  <si>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</si>
  <si>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</si>
  <si>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</si>
  <si>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</si>
  <si>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</si>
  <si>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</si>
  <si>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</si>
  <si>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</si>
  <si>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</si>
  <si>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</si>
  <si>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</si>
  <si>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</si>
  <si>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</si>
  <si>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</si>
  <si>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</si>
  <si>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</si>
  <si>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</si>
  <si>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</si>
  <si>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</si>
  <si>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</si>
  <si>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</si>
  <si>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</si>
  <si>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</si>
  <si>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</si>
  <si>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</si>
  <si>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</si>
  <si>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</si>
  <si>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</si>
  <si>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</si>
  <si>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</si>
  <si>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</si>
  <si>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</si>
  <si>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</si>
  <si>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</si>
  <si>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</si>
  <si>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</si>
  <si>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</si>
  <si>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</si>
  <si>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</si>
  <si>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</si>
  <si>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</si>
  <si>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</si>
  <si>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</si>
  <si>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</si>
  <si>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</si>
  <si>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</si>
  <si>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</si>
  <si>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</si>
  <si>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</si>
  <si>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</si>
  <si>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</si>
  <si>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</si>
  <si>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</si>
  <si>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</si>
  <si>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</si>
  <si>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</si>
  <si>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</si>
  <si>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</si>
  <si>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</si>
  <si>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</si>
  <si>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</si>
  <si>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</si>
  <si>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</si>
  <si>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</si>
  <si>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</si>
  <si>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</si>
  <si>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</si>
  <si>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</si>
  <si>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</si>
  <si>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</si>
  <si>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</si>
  <si>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</si>
  <si>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</si>
  <si>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</si>
  <si>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</si>
  <si>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</si>
  <si>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</si>
  <si>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</si>
  <si>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</si>
  <si>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</si>
  <si>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</si>
  <si>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</si>
  <si>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</si>
  <si>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</si>
  <si>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</si>
  <si>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</si>
  <si>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</si>
  <si>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</si>
  <si>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</si>
  <si>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</si>
  <si>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</si>
  <si>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</si>
  <si>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</si>
  <si>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</si>
  <si>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</si>
  <si>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</si>
  <si>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</si>
  <si>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</si>
  <si>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</si>
  <si>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</si>
  <si>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</si>
  <si>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</si>
  <si>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</si>
  <si>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</si>
  <si>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</si>
  <si>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</si>
  <si>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</si>
  <si>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</si>
  <si>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</si>
  <si>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</si>
  <si>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</si>
  <si>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</si>
  <si>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</si>
  <si>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</si>
  <si>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</si>
  <si>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</si>
  <si>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</si>
  <si>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</si>
  <si>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</si>
  <si>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</si>
  <si>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</si>
  <si>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</si>
  <si>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</si>
  <si>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</si>
  <si>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</si>
  <si>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</si>
  <si>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</si>
  <si>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</si>
  <si>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</si>
  <si>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</si>
  <si>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</si>
  <si>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</si>
  <si>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</si>
  <si>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</si>
  <si>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</si>
  <si>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</si>
  <si>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</si>
  <si>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</si>
  <si>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</si>
  <si>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</si>
  <si>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</si>
  <si>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</si>
  <si>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</si>
  <si>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</si>
  <si>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</si>
  <si>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</si>
  <si>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</si>
  <si>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</si>
  <si>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</si>
  <si>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</si>
  <si>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</si>
  <si>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</si>
  <si>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</si>
  <si>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</si>
  <si>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</si>
  <si>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</si>
  <si>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</si>
  <si>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</si>
  <si>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</si>
  <si>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</si>
  <si>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</si>
  <si>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</si>
  <si>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</si>
  <si>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</si>
  <si>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</si>
  <si>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</si>
  <si>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</si>
  <si>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</si>
  <si>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</si>
  <si>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</si>
  <si>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</si>
  <si>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</si>
  <si>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</si>
  <si>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</si>
  <si>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</si>
  <si>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</si>
  <si>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</si>
  <si>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</si>
  <si>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</si>
  <si>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</si>
  <si>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</si>
  <si>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</si>
  <si>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</si>
  <si>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</si>
  <si>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</si>
  <si>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</si>
  <si>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</si>
  <si>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</si>
  <si>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</si>
  <si>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</si>
  <si>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</si>
  <si>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</si>
  <si>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</si>
  <si>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</si>
  <si>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</si>
  <si>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</si>
  <si>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</si>
  <si>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</si>
  <si>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</si>
  <si>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</si>
  <si>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</si>
  <si>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</si>
  <si>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</si>
  <si>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</si>
  <si>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</si>
  <si>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</si>
  <si>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</si>
  <si>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</si>
  <si>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</si>
  <si>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</si>
  <si>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</si>
  <si>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</si>
  <si>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</si>
  <si>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</si>
  <si>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</si>
  <si>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</si>
  <si>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</si>
  <si>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</si>
  <si>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</si>
  <si>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</si>
  <si>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</si>
  <si>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</si>
  <si>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</si>
  <si>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</si>
  <si>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</si>
  <si>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</si>
  <si>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</si>
  <si>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</si>
  <si>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</si>
  <si>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</si>
  <si>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</si>
  <si>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</si>
  <si>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</si>
  <si>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</si>
  <si>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</si>
  <si>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</si>
  <si>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</si>
  <si>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</si>
  <si>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</si>
  <si>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</si>
  <si>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</si>
  <si>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</si>
  <si>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</si>
  <si>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</si>
  <si>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</si>
  <si>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</si>
  <si>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</si>
  <si>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</si>
  <si>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</si>
  <si>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</si>
  <si>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</si>
  <si>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</si>
  <si>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</si>
  <si>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</si>
  <si>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</si>
  <si>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</si>
  <si>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</si>
  <si>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</si>
  <si>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</si>
  <si>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</si>
  <si>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</si>
  <si>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</si>
  <si>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</si>
  <si>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</si>
  <si>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</si>
  <si>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</si>
  <si>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</si>
  <si>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</si>
  <si>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</si>
  <si>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</si>
  <si>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</si>
  <si>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</si>
  <si>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</si>
  <si>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</si>
  <si>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</si>
  <si>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</si>
  <si>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</si>
  <si>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</si>
  <si>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</si>
  <si>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</si>
  <si>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</si>
  <si>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</si>
  <si>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</si>
  <si>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</si>
  <si>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</si>
  <si>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</si>
  <si>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</si>
  <si>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</si>
  <si>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</si>
  <si>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</si>
  <si>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</si>
  <si>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</si>
  <si>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</si>
  <si>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</si>
  <si>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</si>
  <si>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</si>
  <si>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</si>
  <si>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</si>
  <si>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</si>
  <si>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</si>
  <si>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</si>
  <si>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</si>
  <si>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</si>
  <si>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</si>
  <si>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</si>
  <si>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</si>
  <si>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</si>
  <si>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</si>
  <si>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</si>
  <si>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</si>
  <si>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</si>
  <si>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</si>
  <si>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</si>
  <si>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</si>
  <si>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</si>
  <si>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</si>
  <si>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</si>
  <si>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</si>
  <si>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</si>
  <si>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</si>
  <si>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</si>
  <si>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</si>
  <si>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</si>
  <si>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</si>
  <si>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</si>
  <si>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</si>
  <si>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</si>
  <si>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</si>
  <si>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</si>
  <si>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</si>
  <si>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</si>
  <si>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</si>
  <si>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</si>
  <si>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</si>
  <si>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</si>
  <si>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</si>
  <si>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</si>
  <si>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</si>
  <si>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</si>
  <si>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</si>
  <si>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</si>
  <si>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</si>
  <si>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</si>
  <si>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</si>
  <si>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</si>
  <si>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</si>
  <si>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</si>
  <si>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</si>
  <si>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</si>
  <si>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</si>
  <si>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</si>
  <si>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</si>
  <si>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</si>
  <si>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</si>
  <si>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</si>
  <si>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</si>
  <si>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</si>
  <si>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</si>
  <si>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</si>
  <si>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</si>
  <si>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</si>
  <si>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</si>
  <si>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</si>
  <si>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</si>
  <si>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</si>
  <si>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</si>
  <si>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</si>
  <si>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</si>
  <si>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</si>
  <si>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</si>
  <si>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</si>
  <si>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</si>
  <si>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</si>
  <si>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</si>
  <si>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</si>
  <si>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</si>
  <si>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</si>
  <si>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</si>
  <si>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</si>
  <si>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</si>
  <si>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</si>
  <si>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</si>
  <si>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</si>
  <si>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</si>
  <si>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</si>
  <si>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</si>
  <si>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</si>
  <si>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</si>
  <si>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</si>
  <si>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</si>
  <si>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</si>
  <si>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</si>
  <si>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</si>
  <si>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</si>
  <si>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</si>
  <si>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</si>
  <si>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</si>
  <si>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</si>
  <si>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</si>
  <si>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</si>
  <si>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</si>
  <si>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</si>
  <si>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</si>
  <si>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</si>
  <si>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</si>
  <si>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</si>
  <si>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</si>
  <si>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</si>
  <si>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</si>
  <si>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</si>
  <si>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</si>
  <si>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</si>
  <si>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</si>
  <si>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</si>
  <si>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</si>
  <si>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</si>
  <si>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</si>
  <si>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</si>
  <si>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</si>
  <si>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</si>
  <si>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</si>
  <si>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</si>
  <si>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</si>
  <si>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</si>
  <si>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</si>
  <si>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</si>
  <si>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</si>
  <si>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</si>
  <si>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</si>
  <si>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</si>
  <si>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</si>
  <si>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</si>
  <si>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</si>
  <si>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</si>
  <si>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</si>
  <si>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</si>
  <si>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</si>
  <si>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</si>
  <si>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</si>
  <si>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</si>
  <si>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</si>
  <si>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</si>
  <si>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</si>
  <si>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</si>
  <si>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</si>
  <si>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</si>
  <si>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</si>
  <si>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</si>
  <si>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</si>
  <si>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</si>
  <si>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</si>
  <si>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</si>
  <si>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</si>
  <si>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</si>
  <si>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</si>
  <si>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</si>
  <si>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</si>
  <si>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</si>
  <si>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</si>
  <si>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</si>
  <si>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</si>
  <si>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</si>
  <si>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</si>
  <si>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</si>
  <si>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</si>
  <si>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</si>
  <si>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</si>
  <si>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</si>
  <si>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</si>
  <si>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</si>
  <si>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</si>
  <si>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</si>
  <si>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</si>
  <si>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</si>
  <si>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</si>
  <si>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</si>
  <si>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</si>
  <si>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</si>
  <si>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</si>
  <si>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</si>
  <si>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</si>
  <si>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</si>
  <si>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</si>
  <si>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</si>
  <si>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</si>
  <si>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</si>
  <si>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</si>
  <si>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</si>
  <si>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</si>
  <si>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</si>
  <si>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</si>
  <si>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</si>
  <si>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</si>
  <si>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</si>
  <si>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</si>
  <si>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</si>
  <si>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</si>
  <si>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</si>
  <si>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</si>
  <si>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</si>
  <si>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</si>
  <si>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</si>
  <si>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</si>
  <si>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</si>
  <si>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</si>
  <si>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</si>
  <si>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</si>
  <si>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</si>
  <si>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</si>
  <si>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</si>
  <si>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</si>
  <si>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</si>
  <si>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</si>
  <si>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</si>
  <si>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</si>
  <si>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</si>
  <si>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</si>
  <si>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</si>
  <si>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</si>
  <si>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</si>
  <si>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</si>
  <si>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</si>
  <si>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</si>
  <si>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</si>
  <si>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</si>
  <si>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</si>
  <si>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</si>
  <si>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</si>
  <si>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</si>
  <si>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</si>
  <si>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</si>
  <si>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</si>
  <si>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</si>
  <si>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</si>
  <si>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</si>
  <si>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</si>
  <si>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</si>
  <si>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</si>
  <si>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</si>
  <si>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</si>
  <si>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</si>
  <si>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</si>
  <si>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</si>
  <si>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</si>
  <si>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</si>
  <si>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</si>
  <si>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</si>
  <si>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</si>
  <si>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</si>
  <si>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</si>
  <si>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</si>
  <si>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</si>
  <si>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</si>
  <si>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</si>
  <si>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</si>
  <si>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</si>
  <si>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</si>
  <si>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</si>
  <si>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</si>
  <si>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</si>
  <si>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</si>
  <si>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</si>
  <si>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</si>
  <si>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</si>
  <si>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</si>
  <si>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</si>
  <si>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</si>
  <si>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</si>
  <si>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</si>
  <si>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</si>
  <si>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</si>
  <si>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</si>
  <si>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</si>
  <si>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</si>
  <si>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</si>
  <si>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</si>
  <si>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</si>
  <si>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</si>
  <si>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</si>
  <si>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</si>
  <si>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</si>
  <si>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</si>
  <si>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</si>
  <si>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</si>
  <si>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</si>
  <si>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</si>
  <si>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</si>
  <si>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</si>
  <si>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</si>
  <si>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</si>
  <si>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</si>
  <si>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</si>
  <si>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</si>
  <si>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</si>
  <si>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</si>
  <si>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</si>
  <si>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</si>
  <si>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</si>
  <si>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</si>
  <si>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</si>
  <si>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</si>
  <si>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</si>
  <si>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</si>
  <si>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</si>
  <si>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</si>
  <si>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</si>
  <si>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</si>
  <si>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</si>
  <si>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</si>
  <si>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</si>
  <si>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</si>
  <si>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</si>
  <si>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</si>
  <si>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</si>
  <si>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</si>
  <si>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</si>
  <si>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</si>
  <si>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</si>
  <si>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</si>
  <si>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</si>
  <si>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</si>
  <si>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</si>
  <si>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</si>
  <si>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</si>
  <si>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</si>
  <si>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</si>
  <si>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</si>
  <si>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</si>
  <si>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</si>
  <si>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</si>
  <si>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</si>
  <si>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</si>
  <si>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</si>
  <si>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</si>
  <si>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</si>
  <si>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</si>
  <si>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</si>
  <si>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</si>
  <si>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</si>
  <si>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</si>
  <si>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</si>
  <si>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</si>
  <si>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</si>
  <si>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</si>
  <si>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</si>
  <si>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</si>
  <si>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</si>
  <si>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</si>
  <si>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</si>
  <si>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</si>
  <si>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</si>
  <si>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</si>
  <si>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</si>
  <si>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</si>
  <si>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</si>
  <si>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</si>
  <si>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</si>
  <si>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</si>
  <si>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</si>
  <si>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</si>
  <si>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</si>
  <si>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</si>
  <si>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</si>
  <si>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</si>
  <si>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</si>
  <si>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</si>
  <si>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</si>
  <si>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</si>
  <si>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</si>
  <si>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</si>
  <si>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</si>
  <si>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</si>
  <si>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</si>
  <si>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</si>
  <si>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</si>
  <si>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</si>
  <si>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</si>
  <si>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</si>
  <si>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</si>
  <si>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</si>
  <si>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</si>
  <si>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</si>
  <si>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</si>
  <si>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</si>
  <si>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</si>
  <si>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</si>
  <si>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</si>
  <si>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</si>
  <si>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</si>
  <si>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</si>
  <si>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</si>
  <si>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</si>
  <si>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</si>
  <si>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</si>
  <si>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</si>
  <si>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</si>
  <si>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</si>
  <si>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</si>
  <si>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</si>
  <si>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</si>
  <si>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</si>
  <si>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</si>
  <si>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</si>
  <si>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</si>
  <si>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</si>
  <si>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</si>
  <si>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</si>
  <si>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</si>
  <si>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</si>
  <si>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</si>
  <si>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</si>
  <si>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</si>
  <si>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</si>
  <si>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</si>
  <si>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</si>
  <si>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</si>
  <si>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</si>
  <si>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</si>
  <si>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</si>
  <si>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</si>
  <si>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</si>
  <si>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</si>
  <si>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</si>
  <si>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</si>
  <si>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</si>
  <si>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</si>
  <si>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</si>
  <si>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</si>
  <si>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</si>
  <si>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</si>
  <si>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</si>
  <si>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</si>
  <si>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</si>
  <si>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</si>
  <si>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</si>
  <si>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</si>
  <si>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</si>
  <si>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</si>
  <si>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</si>
  <si>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</si>
  <si>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</si>
  <si>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</si>
  <si>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</si>
  <si>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</si>
  <si>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</si>
  <si>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</si>
  <si>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</si>
  <si>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</si>
  <si>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</si>
  <si>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</si>
  <si>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</si>
  <si>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</si>
  <si>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</si>
  <si>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</si>
  <si>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</si>
  <si>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</si>
  <si>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</si>
  <si>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</si>
  <si>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</si>
  <si>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</si>
  <si>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</si>
  <si>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</si>
  <si>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</si>
  <si>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</si>
  <si>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</si>
  <si>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</si>
  <si>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</si>
  <si>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</si>
  <si>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</si>
  <si>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</si>
  <si>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</si>
  <si>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</si>
  <si>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</si>
  <si>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</si>
  <si>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</si>
  <si>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</si>
  <si>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</si>
  <si>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</si>
  <si>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</si>
  <si>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</si>
  <si>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</si>
  <si>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</si>
  <si>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</si>
  <si>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</si>
  <si>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</si>
  <si>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</si>
  <si>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</si>
  <si>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</si>
  <si>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</si>
  <si>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</si>
  <si>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</si>
  <si>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</si>
  <si>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</si>
  <si>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</si>
  <si>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</si>
  <si>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</si>
  <si>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</si>
  <si>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</si>
  <si>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</si>
  <si>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</si>
  <si>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</si>
  <si>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</si>
  <si>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</si>
  <si>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</si>
  <si>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</si>
  <si>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</si>
  <si>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</si>
  <si>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</si>
  <si>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</si>
  <si>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</si>
  <si>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</si>
  <si>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</si>
  <si>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</si>
  <si>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</si>
  <si>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</si>
  <si>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</si>
  <si>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</si>
  <si>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</si>
  <si>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</si>
  <si>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</si>
  <si>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</si>
  <si>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</si>
  <si>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</si>
  <si>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</si>
  <si>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</si>
  <si>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</si>
  <si>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</si>
  <si>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</si>
  <si>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</si>
  <si>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</si>
  <si>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</si>
  <si>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</si>
  <si>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</si>
  <si>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</si>
  <si>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</si>
  <si>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</si>
  <si>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</si>
  <si>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</si>
  <si>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</si>
  <si>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</si>
  <si>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</si>
  <si>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</si>
  <si>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</si>
  <si>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</si>
  <si>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</si>
  <si>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</si>
  <si>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</si>
  <si>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</si>
  <si>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</si>
  <si>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</si>
  <si>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</si>
  <si>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</si>
  <si>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</si>
  <si>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</si>
  <si>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</si>
  <si>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</si>
  <si>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</si>
  <si>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</si>
  <si>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</si>
  <si>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</si>
  <si>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</si>
  <si>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</si>
  <si>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</si>
  <si>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</si>
  <si>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</si>
  <si>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</si>
  <si>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</si>
  <si>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</si>
  <si>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</si>
  <si>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</si>
  <si>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</si>
  <si>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</si>
  <si>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</si>
  <si>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</si>
  <si>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</si>
  <si>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</si>
  <si>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</si>
  <si>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</si>
  <si>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</si>
  <si>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</si>
  <si>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</si>
  <si>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</si>
  <si>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</si>
  <si>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</si>
  <si>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</si>
  <si>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</si>
  <si>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</si>
  <si>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</si>
  <si>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</si>
  <si>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</si>
  <si>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</si>
  <si>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</si>
  <si>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</si>
  <si>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</si>
  <si>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</si>
  <si>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</si>
  <si>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</si>
  <si>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</si>
  <si>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</si>
  <si>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</si>
  <si>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</si>
  <si>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</si>
  <si>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</si>
  <si>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</si>
  <si>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</si>
  <si>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</si>
  <si>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</si>
  <si>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</si>
  <si>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</si>
  <si>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</si>
  <si>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</si>
  <si>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</si>
  <si>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</si>
  <si>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</si>
  <si>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</si>
  <si>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</si>
  <si>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</si>
  <si>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</si>
  <si>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</si>
  <si>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</si>
  <si>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</si>
  <si>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</si>
  <si>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</si>
  <si>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</si>
  <si>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</si>
  <si>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</si>
  <si>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</si>
  <si>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</si>
  <si>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</si>
  <si>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</si>
  <si>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</si>
  <si>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</si>
  <si>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</si>
  <si>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</si>
  <si>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</si>
  <si>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</si>
  <si>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</si>
  <si>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</si>
  <si>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</si>
  <si>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</si>
  <si>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</si>
  <si>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</si>
  <si>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</si>
  <si>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</si>
  <si>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</si>
  <si>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</si>
  <si>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</si>
  <si>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</si>
  <si>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</si>
  <si>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</si>
  <si>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</si>
  <si>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</si>
  <si>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</si>
  <si>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</si>
  <si>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</si>
  <si>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</si>
  <si>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</si>
  <si>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</si>
  <si>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</si>
  <si>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</si>
  <si>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</si>
  <si>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</si>
  <si>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</si>
  <si>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</si>
  <si>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</si>
  <si>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</si>
  <si>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</si>
  <si>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</si>
  <si>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</si>
  <si>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</si>
  <si>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</si>
  <si>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</si>
  <si>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</si>
  <si>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</si>
  <si>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</si>
  <si>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</si>
  <si>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</si>
  <si>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</si>
  <si>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</si>
  <si>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</si>
  <si>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</si>
  <si>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</si>
  <si>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</si>
  <si>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</si>
  <si>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</si>
  <si>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</si>
  <si>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</si>
  <si>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</si>
  <si>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</si>
  <si>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</si>
  <si>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</si>
  <si>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</si>
  <si>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</si>
  <si>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</si>
  <si>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</si>
  <si>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</si>
  <si>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</si>
  <si>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</si>
  <si>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</si>
  <si>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</si>
  <si>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</si>
  <si>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</si>
  <si>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</si>
  <si>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</si>
  <si>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</si>
  <si>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</si>
  <si>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</si>
  <si>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</si>
  <si>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</si>
  <si>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</si>
  <si>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</si>
  <si>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</si>
  <si>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</si>
  <si>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</si>
  <si>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</si>
  <si>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</si>
  <si>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</si>
  <si>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</si>
  <si>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</si>
  <si>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</si>
  <si>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</si>
  <si>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</si>
  <si>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</si>
  <si>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</si>
  <si>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</si>
  <si>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</si>
  <si>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</si>
  <si>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</si>
  <si>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</si>
  <si>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</si>
  <si>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</si>
  <si>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</si>
  <si>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</si>
  <si>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</si>
  <si>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</si>
  <si>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</si>
  <si>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</si>
  <si>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</si>
  <si>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</si>
  <si>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</si>
  <si>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</si>
  <si>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</si>
  <si>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</si>
  <si>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</si>
  <si>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</si>
  <si>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</si>
  <si>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</si>
  <si>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</si>
  <si>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</si>
  <si>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</si>
  <si>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</si>
  <si>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</si>
  <si>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</si>
  <si>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</si>
  <si>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</si>
  <si>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</si>
  <si>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</si>
  <si>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</si>
  <si>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</si>
  <si>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</si>
  <si>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</si>
  <si>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</si>
  <si>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</si>
  <si>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</si>
  <si>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</si>
  <si>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</si>
  <si>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</si>
  <si>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</si>
  <si>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</si>
  <si>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</si>
  <si>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</si>
  <si>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</si>
  <si>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</si>
  <si>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</si>
  <si>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</si>
  <si>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</si>
  <si>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</si>
  <si>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</si>
  <si>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</si>
  <si>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</si>
  <si>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</si>
  <si>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</si>
  <si>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</si>
  <si>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</si>
  <si>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</si>
  <si>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</si>
  <si>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</si>
  <si>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</si>
  <si>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</si>
  <si>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</si>
  <si>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</si>
  <si>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</si>
  <si>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</si>
  <si>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</si>
  <si>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</si>
  <si>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</si>
  <si>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</si>
  <si>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</si>
  <si>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</si>
  <si>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</si>
  <si>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</si>
  <si>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</si>
  <si>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</si>
  <si>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</si>
  <si>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</si>
  <si>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</si>
  <si>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</si>
  <si>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</si>
  <si>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</si>
  <si>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</si>
  <si>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</si>
  <si>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</si>
  <si>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</si>
  <si>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</si>
  <si>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</si>
  <si>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</si>
  <si>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</si>
  <si>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</si>
  <si>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</si>
  <si>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</si>
  <si>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</si>
  <si>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</si>
  <si>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</si>
  <si>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</si>
  <si>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</si>
  <si>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</si>
  <si>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</si>
  <si>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</si>
  <si>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</si>
  <si>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</si>
  <si>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</si>
  <si>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</si>
  <si>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</si>
  <si>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</si>
  <si>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</si>
  <si>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</si>
  <si>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</si>
  <si>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</si>
  <si>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</si>
  <si>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</si>
  <si>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</si>
  <si>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</si>
  <si>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</si>
  <si>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</si>
  <si>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</si>
  <si>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</si>
  <si>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</si>
  <si>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</si>
  <si>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</si>
  <si>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</si>
  <si>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</si>
  <si>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</si>
  <si>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</si>
  <si>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</si>
  <si>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</si>
  <si>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</si>
  <si>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</si>
  <si>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</si>
  <si>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</si>
  <si>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</si>
  <si>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</si>
  <si>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</si>
  <si>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</si>
  <si>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</si>
  <si>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</si>
  <si>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</si>
  <si>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</si>
  <si>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</si>
  <si>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</si>
  <si>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</si>
  <si>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</si>
  <si>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</si>
  <si>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</si>
  <si>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</si>
  <si>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</si>
  <si>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</si>
  <si>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</si>
  <si>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</si>
  <si>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</si>
  <si>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</si>
  <si>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</si>
  <si>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</si>
  <si>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</si>
  <si>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</si>
  <si>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</si>
  <si>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</si>
  <si>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</si>
  <si>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</si>
  <si>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</si>
  <si>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</si>
  <si>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</si>
  <si>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</si>
  <si>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</si>
  <si>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</si>
  <si>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</si>
  <si>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</si>
  <si>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</si>
  <si>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</si>
  <si>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</si>
  <si>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</si>
  <si>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</si>
  <si>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</si>
  <si>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</si>
  <si>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</si>
  <si>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</si>
  <si>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</si>
  <si>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</si>
  <si>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</si>
  <si>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</si>
  <si>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</si>
  <si>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</si>
  <si>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</si>
  <si>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</si>
  <si>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</si>
  <si>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</si>
  <si>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</si>
  <si>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</si>
  <si>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</si>
  <si>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</si>
  <si>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</si>
  <si>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</si>
  <si>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</si>
  <si>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</si>
  <si>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</si>
  <si>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</si>
  <si>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</si>
  <si>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</si>
  <si>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</si>
  <si>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</si>
  <si>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</si>
  <si>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</si>
  <si>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</si>
  <si>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</si>
  <si>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</si>
  <si>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</si>
  <si>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</si>
  <si>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</si>
  <si>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</si>
  <si>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</si>
  <si>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</si>
  <si>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</si>
  <si>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</si>
  <si>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</si>
  <si>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</si>
  <si>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</si>
  <si>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</si>
  <si>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</si>
  <si>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</si>
  <si>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</si>
  <si>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</si>
  <si>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</si>
  <si>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</si>
  <si>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</si>
  <si>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</si>
  <si>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</si>
  <si>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</si>
  <si>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</si>
  <si>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</si>
  <si>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</si>
  <si>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</si>
  <si>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</si>
  <si>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</si>
  <si>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</si>
  <si>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</si>
  <si>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</si>
  <si>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</si>
  <si>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</si>
  <si>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</si>
  <si>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</si>
  <si>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</si>
  <si>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</si>
  <si>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</si>
  <si>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</si>
  <si>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</si>
  <si>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</si>
  <si>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</si>
  <si>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</si>
  <si>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</si>
  <si>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</si>
  <si>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</si>
  <si>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</si>
  <si>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</si>
  <si>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</si>
  <si>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</si>
  <si>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</si>
  <si>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</si>
  <si>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</si>
  <si>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</si>
  <si>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</si>
  <si>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</si>
  <si>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</si>
  <si>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</si>
  <si>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</si>
  <si>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</si>
  <si>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</si>
  <si>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</si>
  <si>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</si>
  <si>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</si>
  <si>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</si>
  <si>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</si>
  <si>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</si>
  <si>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</si>
  <si>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</si>
  <si>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</si>
  <si>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</si>
  <si>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</si>
  <si>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</si>
  <si>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</si>
  <si>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</si>
  <si>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</si>
  <si>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</si>
  <si>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</si>
  <si>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</si>
  <si>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</si>
  <si>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</si>
  <si>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</si>
  <si>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</si>
  <si>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</si>
  <si>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</si>
  <si>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</si>
  <si>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</si>
  <si>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</si>
  <si>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</si>
  <si>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</si>
  <si>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</si>
  <si>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</si>
  <si>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</si>
  <si>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</si>
  <si>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</si>
  <si>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</si>
  <si>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</si>
  <si>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</si>
  <si>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</si>
  <si>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</si>
  <si>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</si>
  <si>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</si>
  <si>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</si>
  <si>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</si>
  <si>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</si>
  <si>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</si>
  <si>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</si>
  <si>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</si>
  <si>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</si>
  <si>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</si>
  <si>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</si>
  <si>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</si>
  <si>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</si>
  <si>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</si>
  <si>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</si>
  <si>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</si>
  <si>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</si>
  <si>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</si>
  <si>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</si>
  <si>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</si>
  <si>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</si>
  <si>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</si>
  <si>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</si>
  <si>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</si>
  <si>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</si>
  <si>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</si>
  <si>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</si>
  <si>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</si>
  <si>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</si>
  <si>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</si>
  <si>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</si>
  <si>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</si>
  <si>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</si>
  <si>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</si>
  <si>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</si>
  <si>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</si>
  <si>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</si>
  <si>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</si>
  <si>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</si>
  <si>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</si>
  <si>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</si>
  <si>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</si>
  <si>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</si>
  <si>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</si>
  <si>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</si>
  <si>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</si>
  <si>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</si>
  <si>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</si>
  <si>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</si>
  <si>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</si>
  <si>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</si>
  <si>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</si>
  <si>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</si>
  <si>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</si>
  <si>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</si>
  <si>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</si>
  <si>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</si>
  <si>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</si>
  <si>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</si>
  <si>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</si>
  <si>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</si>
  <si>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</si>
  <si>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</si>
  <si>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</si>
  <si>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</si>
  <si>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</si>
  <si>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</si>
  <si>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</si>
  <si>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</si>
  <si>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</si>
  <si>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</si>
  <si>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</si>
  <si>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</si>
  <si>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</si>
  <si>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</si>
  <si>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</si>
  <si>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</si>
  <si>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</si>
  <si>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</si>
  <si>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</si>
  <si>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</si>
  <si>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</si>
  <si>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</si>
  <si>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</si>
  <si>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</si>
  <si>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</si>
  <si>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</si>
  <si>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</si>
  <si>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</si>
  <si>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</si>
  <si>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</si>
  <si>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</si>
  <si>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</si>
  <si>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</si>
  <si>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</si>
  <si>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</si>
  <si>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</si>
  <si>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</si>
  <si>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</si>
  <si>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</si>
  <si>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</si>
  <si>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</si>
  <si>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</si>
  <si>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</si>
  <si>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</si>
  <si>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</si>
  <si>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</si>
  <si>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</si>
  <si>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</si>
  <si>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</si>
  <si>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</si>
  <si>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</si>
  <si>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</si>
  <si>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</si>
  <si>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</si>
  <si>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</si>
  <si>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</si>
  <si>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</si>
  <si>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</si>
  <si>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</si>
  <si>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</si>
  <si>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</si>
  <si>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</si>
  <si>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</si>
  <si>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</si>
  <si>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</si>
  <si>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</si>
  <si>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</si>
  <si>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</si>
  <si>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</si>
  <si>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</si>
  <si>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</si>
  <si>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</si>
  <si>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</si>
  <si>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</si>
  <si>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</si>
  <si>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</si>
  <si>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</si>
  <si>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</si>
  <si>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</si>
  <si>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</si>
  <si>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</si>
  <si>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</si>
  <si>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</si>
  <si>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</si>
  <si>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</si>
  <si>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</si>
  <si>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</si>
  <si>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</si>
  <si>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</si>
  <si>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</si>
  <si>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</si>
  <si>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</si>
  <si>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</si>
  <si>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</si>
  <si>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</si>
  <si>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</si>
  <si>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</si>
  <si>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</si>
  <si>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</si>
  <si>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</si>
  <si>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</si>
  <si>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</si>
  <si>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</si>
  <si>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</si>
  <si>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</si>
  <si>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</si>
  <si>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</si>
  <si>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</si>
  <si>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</si>
  <si>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</si>
  <si>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</si>
  <si>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</si>
  <si>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</si>
  <si>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</si>
  <si>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</si>
  <si>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</si>
  <si>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</si>
  <si>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</si>
  <si>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</si>
  <si>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</si>
  <si>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</si>
  <si>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</si>
  <si>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</si>
  <si>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</si>
  <si>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</si>
  <si>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</si>
  <si>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</si>
  <si>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</si>
  <si>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</si>
  <si>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</si>
  <si>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</si>
  <si>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</si>
  <si>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</si>
  <si>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</si>
  <si>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</si>
  <si>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</si>
  <si>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</si>
  <si>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</si>
  <si>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</si>
  <si>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</si>
  <si>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</si>
  <si>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</si>
  <si>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</si>
  <si>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</si>
  <si>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</si>
  <si>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</si>
  <si>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</si>
  <si>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</si>
  <si>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</si>
  <si>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</si>
  <si>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</si>
  <si>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</si>
  <si>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</si>
  <si>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</si>
  <si>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</si>
  <si>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</si>
  <si>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</si>
  <si>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</si>
  <si>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</si>
  <si>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</si>
  <si>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</si>
  <si>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</si>
  <si>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</si>
  <si>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</si>
  <si>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</si>
  <si>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</si>
  <si>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</si>
  <si>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</si>
  <si>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</si>
  <si>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</si>
  <si>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</si>
  <si>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</si>
  <si>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</si>
  <si>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</si>
  <si>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</si>
  <si>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</si>
  <si>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</si>
  <si>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</si>
  <si>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</si>
  <si>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</si>
  <si>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</si>
  <si>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</si>
  <si>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</si>
  <si>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</si>
  <si>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</si>
  <si>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</si>
  <si>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</si>
  <si>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</si>
  <si>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</si>
  <si>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</si>
  <si>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</si>
  <si>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</si>
  <si>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</si>
  <si>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</si>
  <si>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</si>
  <si>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</si>
  <si>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</si>
  <si>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</si>
  <si>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</si>
  <si>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</si>
  <si>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</si>
  <si>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</si>
  <si>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</si>
  <si>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</si>
  <si>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</si>
  <si>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</si>
  <si>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</si>
  <si>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</si>
  <si>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</si>
  <si>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</si>
  <si>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</si>
  <si>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</si>
  <si>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</si>
  <si>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</si>
  <si>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</si>
  <si>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</si>
  <si>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</si>
  <si>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</si>
  <si>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</si>
  <si>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</si>
  <si>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</si>
  <si>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</si>
  <si>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</si>
  <si>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</si>
  <si>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</si>
  <si>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</si>
  <si>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</si>
  <si>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</si>
  <si>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</si>
  <si>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</si>
  <si>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</si>
  <si>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</si>
  <si>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</si>
  <si>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</si>
  <si>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</si>
  <si>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</si>
  <si>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</si>
  <si>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</si>
  <si>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</si>
  <si>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</si>
  <si>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</si>
  <si>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</si>
  <si>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</si>
  <si>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</si>
  <si>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</si>
  <si>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</si>
  <si>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</si>
  <si>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</si>
  <si>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</si>
  <si>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</si>
  <si>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</si>
  <si>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</si>
  <si>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</si>
  <si>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</si>
  <si>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</si>
  <si>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</si>
  <si>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</si>
  <si>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</si>
  <si>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</si>
  <si>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</si>
  <si>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</si>
  <si>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</si>
  <si>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</si>
  <si>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</si>
  <si>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</si>
  <si>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</si>
  <si>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</si>
  <si>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</si>
  <si>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</si>
  <si>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</si>
  <si>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</si>
  <si>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</si>
  <si>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</si>
  <si>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</si>
  <si>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</si>
  <si>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</si>
  <si>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</si>
  <si>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</si>
  <si>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</si>
  <si>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</si>
  <si>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</si>
  <si>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</si>
  <si>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</si>
  <si>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</si>
  <si>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</si>
  <si>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</si>
  <si>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</si>
  <si>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</si>
  <si>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</si>
  <si>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</si>
  <si>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</si>
  <si>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</si>
  <si>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</si>
  <si>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</si>
  <si>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</si>
  <si>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</si>
  <si>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</si>
  <si>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</si>
  <si>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</si>
  <si>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</si>
  <si>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</si>
  <si>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</si>
  <si>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</si>
  <si>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</si>
  <si>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</si>
  <si>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</si>
  <si>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</si>
  <si>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</si>
  <si>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</si>
  <si>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</si>
  <si>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</si>
  <si>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</si>
  <si>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</si>
  <si>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</si>
  <si>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</si>
  <si>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</si>
  <si>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</si>
  <si>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</si>
  <si>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</si>
  <si>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</si>
  <si>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</si>
  <si>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</si>
  <si>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</si>
  <si>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</si>
  <si>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</si>
  <si>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</si>
  <si>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</si>
  <si>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</si>
  <si>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</si>
  <si>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</si>
  <si>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</si>
  <si>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</si>
  <si>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</si>
  <si>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</si>
  <si>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</si>
  <si>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</si>
  <si>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</si>
  <si>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</si>
  <si>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</si>
  <si>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</si>
  <si>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</si>
  <si>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</si>
  <si>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</si>
  <si>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</si>
  <si>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</si>
  <si>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</si>
  <si>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</si>
  <si>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</si>
  <si>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</si>
  <si>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</si>
  <si>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</si>
  <si>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</si>
  <si>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</si>
  <si>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</si>
  <si>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</si>
  <si>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</si>
  <si>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</si>
  <si>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</si>
  <si>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</si>
  <si>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</si>
  <si>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</si>
  <si>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</si>
  <si>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</si>
  <si>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</si>
  <si>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</si>
  <si>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</si>
  <si>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</si>
  <si>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</si>
  <si>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</si>
  <si>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</si>
  <si>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</si>
  <si>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</si>
  <si>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</si>
  <si>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</si>
  <si>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</si>
  <si>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</si>
  <si>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</si>
  <si>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</si>
  <si>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</si>
  <si>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</si>
  <si>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</si>
  <si>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</si>
  <si>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</si>
  <si>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</si>
  <si>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</si>
  <si>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</si>
  <si>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</si>
  <si>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</si>
  <si>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</si>
  <si>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</si>
  <si>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</si>
  <si>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</si>
  <si>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</si>
  <si>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</si>
  <si>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</si>
  <si>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</si>
  <si>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</si>
  <si>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</si>
  <si>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</si>
  <si>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</si>
  <si>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</si>
  <si>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</si>
  <si>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</si>
  <si>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</si>
  <si>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</si>
  <si>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</si>
  <si>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</si>
  <si>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</si>
  <si>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</si>
  <si>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</si>
  <si>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</si>
  <si>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</si>
  <si>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</si>
  <si>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</si>
  <si>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</si>
  <si>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</si>
  <si>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</si>
  <si>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</si>
  <si>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</si>
  <si>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</si>
  <si>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</si>
  <si>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</si>
  <si>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</si>
  <si>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</si>
  <si>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</si>
  <si>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</si>
  <si>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</si>
  <si>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</si>
  <si>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</si>
  <si>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</si>
  <si>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</si>
  <si>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</si>
  <si>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</si>
  <si>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</si>
  <si>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</si>
  <si>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</si>
  <si>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</si>
  <si>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</si>
  <si>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</si>
  <si>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</si>
  <si>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</si>
  <si>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</si>
  <si>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</si>
  <si>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</si>
  <si>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</si>
  <si>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</si>
  <si>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</si>
  <si>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</si>
  <si>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</si>
  <si>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</si>
  <si>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</si>
  <si>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</si>
  <si>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</si>
  <si>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</si>
  <si>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</si>
  <si>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</si>
  <si>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</si>
  <si>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</si>
  <si>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</si>
  <si>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</si>
  <si>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</si>
  <si>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</si>
  <si>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</si>
  <si>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</si>
  <si>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</si>
  <si>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</si>
  <si>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</si>
  <si>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</si>
  <si>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</si>
  <si>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</si>
  <si>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</si>
  <si>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</si>
  <si>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</si>
  <si>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</si>
  <si>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</si>
  <si>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</si>
  <si>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</si>
  <si>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</si>
  <si>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</si>
  <si>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</si>
  <si>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</si>
  <si>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</si>
  <si>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</si>
  <si>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</si>
  <si>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</si>
  <si>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</si>
  <si>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</si>
  <si>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</si>
  <si>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</si>
  <si>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</si>
  <si>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</si>
  <si>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</si>
  <si>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</si>
  <si>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</si>
  <si>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</si>
  <si>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</si>
  <si>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</si>
  <si>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</si>
  <si>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</si>
  <si>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</si>
  <si>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</si>
  <si>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</si>
  <si>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</si>
  <si>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</si>
  <si>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</si>
  <si>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</si>
  <si>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</si>
  <si>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</si>
  <si>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</si>
  <si>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</si>
  <si>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</si>
  <si>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</si>
  <si>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</si>
  <si>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</si>
  <si>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</si>
  <si>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</si>
  <si>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</si>
  <si>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</si>
  <si>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</si>
  <si>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</si>
  <si>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</si>
  <si>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</si>
  <si>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</si>
  <si>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</si>
  <si>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</si>
  <si>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</si>
  <si>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</si>
  <si>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</si>
  <si>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</si>
  <si>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</si>
  <si>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</si>
  <si>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</si>
  <si>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</si>
  <si>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</si>
  <si>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</si>
  <si>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</si>
  <si>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</si>
  <si>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</si>
  <si>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</si>
  <si>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</si>
  <si>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</si>
  <si>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</si>
  <si>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</si>
  <si>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</si>
  <si>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</si>
  <si>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</si>
  <si>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</si>
  <si>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</si>
  <si>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</si>
  <si>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</si>
  <si>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</si>
  <si>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</si>
  <si>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</si>
  <si>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</si>
  <si>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</si>
  <si>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</si>
  <si>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</si>
  <si>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</si>
  <si>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</si>
  <si>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</si>
  <si>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</si>
  <si>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</si>
  <si>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</si>
  <si>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</si>
  <si>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</si>
  <si>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</si>
  <si>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</si>
  <si>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</si>
  <si>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</si>
  <si>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</si>
  <si>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</si>
  <si>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</si>
  <si>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</si>
  <si>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</si>
  <si>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</si>
  <si>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</si>
  <si>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</si>
  <si>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</si>
  <si>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</si>
  <si>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</si>
  <si>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</si>
  <si>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</si>
  <si>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</si>
  <si>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</si>
  <si>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</si>
  <si>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</si>
  <si>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</si>
  <si>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</si>
  <si>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</si>
  <si>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</si>
  <si>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</si>
  <si>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</si>
  <si>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</si>
  <si>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</si>
  <si>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</si>
  <si>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</si>
  <si>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</si>
  <si>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</si>
  <si>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</si>
  <si>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</si>
  <si>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</si>
  <si>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</si>
  <si>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</si>
  <si>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</si>
  <si>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</si>
  <si>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</si>
  <si>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</si>
  <si>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</si>
  <si>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</si>
  <si>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</si>
  <si>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</si>
  <si>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</si>
  <si>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</si>
  <si>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</si>
  <si>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</si>
  <si>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</si>
  <si>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</si>
  <si>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</si>
  <si>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</si>
  <si>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</si>
  <si>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</si>
  <si>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</si>
  <si>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</si>
  <si>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</si>
  <si>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</si>
  <si>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</si>
  <si>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</si>
  <si>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</si>
  <si>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</si>
  <si>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</si>
  <si>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</si>
  <si>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</si>
  <si>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</si>
  <si>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</si>
  <si>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</si>
  <si>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</si>
  <si>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</si>
  <si>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</si>
  <si>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</si>
  <si>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</si>
  <si>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</si>
  <si>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</si>
  <si>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</si>
  <si>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</si>
  <si>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</si>
  <si>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</si>
  <si>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</si>
  <si>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</si>
  <si>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</si>
  <si>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</si>
  <si>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</si>
  <si>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</si>
  <si>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</si>
  <si>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</si>
  <si>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</si>
  <si>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</si>
  <si>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</si>
  <si>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</si>
  <si>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</si>
  <si>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</si>
  <si>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</si>
  <si>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</si>
  <si>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</si>
  <si>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</si>
  <si>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</si>
  <si>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</si>
  <si>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</si>
  <si>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</si>
  <si>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</si>
  <si>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</si>
  <si>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</si>
  <si>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</si>
  <si>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</si>
  <si>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</si>
  <si>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</si>
  <si>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</si>
  <si>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</si>
  <si>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</si>
  <si>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</si>
  <si>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</si>
  <si>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</si>
  <si>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</si>
  <si>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</si>
  <si>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</si>
  <si>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</si>
  <si>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</si>
  <si>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</si>
  <si>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</si>
  <si>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</si>
  <si>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</si>
  <si>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</si>
  <si>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</si>
  <si>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</si>
  <si>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</si>
  <si>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</si>
  <si>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</si>
  <si>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</si>
  <si>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</si>
  <si>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</si>
  <si>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</si>
  <si>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</si>
  <si>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</si>
  <si>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</si>
  <si>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</si>
  <si>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</si>
  <si>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</si>
  <si>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</si>
  <si>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</si>
  <si>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</si>
  <si>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</si>
  <si>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</si>
  <si>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</si>
  <si>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</si>
  <si>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</si>
  <si>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</si>
  <si>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</si>
  <si>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</si>
  <si>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</si>
  <si>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</si>
  <si>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</si>
  <si>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</si>
  <si>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</si>
  <si>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</si>
  <si>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</si>
  <si>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</si>
  <si>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</si>
  <si>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</si>
  <si>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</si>
  <si>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</si>
  <si>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</si>
  <si>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</si>
  <si>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</si>
  <si>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</si>
  <si>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</si>
  <si>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</si>
  <si>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</si>
  <si>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</si>
  <si>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</si>
  <si>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</si>
  <si>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</si>
  <si>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</si>
  <si>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</si>
  <si>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</si>
  <si>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</si>
  <si>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</si>
  <si>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</si>
  <si>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</si>
  <si>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</si>
  <si>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</si>
  <si>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</si>
  <si>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</si>
  <si>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</si>
  <si>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</si>
  <si>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</si>
  <si>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</si>
  <si>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</si>
  <si>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</si>
  <si>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</si>
  <si>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</si>
  <si>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</si>
  <si>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</si>
  <si>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</si>
  <si>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</si>
  <si>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</si>
  <si>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</si>
  <si>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</si>
  <si>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</si>
  <si>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</si>
  <si>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</si>
  <si>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</si>
  <si>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</si>
  <si>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</si>
  <si>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</si>
  <si>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</si>
  <si>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</si>
  <si>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</si>
  <si>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</si>
  <si>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</si>
  <si>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</si>
  <si>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</si>
  <si>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</si>
  <si>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</si>
  <si>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</si>
  <si>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</si>
  <si>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</si>
  <si>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</si>
  <si>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</si>
  <si>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</si>
  <si>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</si>
  <si>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</si>
  <si>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</si>
  <si>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</si>
  <si>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</si>
  <si>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</si>
  <si>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</si>
  <si>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</si>
  <si>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</si>
  <si>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</si>
  <si>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</si>
  <si>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</si>
  <si>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</si>
  <si>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</si>
  <si>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</si>
  <si>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</si>
  <si>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</si>
  <si>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</si>
  <si>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</si>
  <si>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</si>
  <si>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</si>
  <si>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</si>
  <si>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</si>
  <si>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</si>
  <si>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</si>
  <si>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</si>
  <si>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</si>
  <si>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</si>
  <si>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</si>
  <si>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</si>
  <si>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</si>
  <si>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</si>
  <si>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</si>
  <si>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</si>
  <si>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</si>
  <si>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</si>
  <si>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</si>
  <si>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</si>
  <si>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</si>
  <si>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</si>
  <si>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</si>
  <si>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</si>
  <si>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</si>
  <si>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</si>
  <si>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</si>
  <si>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</si>
  <si>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</si>
  <si>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</si>
  <si>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</si>
  <si>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</si>
  <si>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</si>
  <si>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</si>
  <si>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</si>
  <si>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</si>
  <si>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</si>
  <si>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</si>
  <si>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</si>
  <si>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</si>
  <si>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</si>
  <si>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</si>
  <si>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</si>
  <si>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</si>
  <si>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</si>
  <si>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</si>
  <si>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</si>
  <si>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</si>
  <si>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</si>
  <si>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</si>
  <si>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</si>
  <si>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</si>
  <si>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</si>
  <si>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</si>
  <si>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</si>
  <si>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</si>
  <si>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</si>
  <si>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</si>
  <si>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</si>
  <si>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</si>
  <si>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</si>
  <si>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</si>
  <si>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</si>
  <si>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</si>
  <si>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</si>
  <si>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</si>
  <si>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</si>
  <si>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</si>
  <si>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</si>
  <si>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</si>
  <si>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</si>
  <si>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</si>
  <si>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</si>
  <si>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</si>
  <si>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</si>
  <si>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</si>
  <si>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</si>
  <si>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</si>
  <si>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</si>
  <si>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</si>
  <si>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</si>
  <si>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</si>
  <si>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</si>
  <si>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</si>
  <si>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</si>
  <si>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</si>
  <si>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</si>
  <si>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</si>
  <si>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</si>
  <si>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</si>
  <si>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</si>
  <si>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</si>
  <si>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</si>
  <si>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</si>
  <si>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</si>
  <si>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</si>
  <si>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</si>
  <si>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</si>
  <si>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</si>
  <si>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</si>
  <si>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</si>
  <si>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</si>
  <si>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</si>
  <si>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</si>
  <si>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</si>
  <si>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</si>
  <si>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</si>
  <si>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</si>
  <si>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</si>
  <si>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</si>
  <si>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</si>
  <si>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</si>
  <si>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</si>
  <si>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</si>
  <si>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</si>
  <si>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</si>
  <si>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</si>
  <si>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</si>
  <si>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</si>
  <si>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</si>
  <si>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</si>
  <si>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</si>
  <si>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</si>
  <si>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</si>
  <si>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</si>
  <si>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</si>
  <si>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</si>
  <si>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</si>
  <si>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</si>
  <si>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</si>
  <si>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</si>
  <si>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</si>
  <si>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</si>
  <si>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</si>
  <si>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</si>
  <si>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</si>
  <si>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</si>
  <si>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</si>
  <si>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</si>
  <si>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</si>
  <si>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</si>
  <si>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</si>
  <si>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</si>
  <si>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</si>
  <si>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</si>
  <si>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</si>
  <si>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</si>
  <si>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</si>
  <si>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</si>
  <si>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</si>
  <si>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</si>
  <si>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</si>
  <si>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</si>
  <si>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</si>
  <si>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</si>
  <si>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</si>
  <si>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</si>
  <si>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</si>
  <si>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</si>
  <si>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</si>
  <si>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</si>
  <si>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</si>
  <si>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</si>
  <si>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</si>
  <si>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</si>
  <si>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</si>
  <si>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</si>
  <si>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</si>
  <si>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</si>
  <si>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</si>
  <si>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</si>
  <si>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</si>
  <si>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</si>
  <si>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</si>
  <si>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</si>
  <si>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</si>
  <si>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</si>
  <si>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</si>
  <si>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</si>
  <si>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</si>
  <si>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</si>
  <si>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</si>
  <si>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</si>
  <si>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</si>
  <si>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</si>
  <si>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</si>
  <si>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</si>
  <si>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</si>
  <si>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</si>
  <si>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</si>
  <si>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</si>
  <si>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</si>
  <si>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</si>
  <si>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</si>
  <si>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</si>
  <si>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</si>
  <si>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</si>
  <si>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</si>
  <si>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</si>
  <si>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</si>
  <si>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</si>
  <si>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</si>
  <si>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</si>
  <si>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</si>
  <si>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</si>
  <si>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</si>
  <si>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</si>
  <si>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</si>
  <si>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</si>
  <si>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</si>
  <si>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</si>
  <si>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</si>
  <si>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</si>
  <si>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</si>
  <si>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</si>
  <si>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</si>
  <si>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</si>
  <si>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</si>
  <si>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</si>
  <si>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</si>
  <si>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</si>
  <si>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</si>
  <si>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</si>
  <si>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</si>
  <si>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</si>
  <si>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</si>
  <si>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</si>
  <si>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</si>
  <si>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</si>
  <si>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</si>
  <si>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</si>
  <si>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</si>
  <si>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</si>
  <si>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</si>
  <si>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</si>
  <si>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</si>
  <si>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</si>
  <si>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</si>
  <si>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</si>
  <si>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</si>
  <si>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</si>
  <si>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</si>
  <si>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</si>
  <si>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</si>
  <si>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</si>
  <si>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</si>
  <si>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</si>
  <si>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</si>
  <si>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</si>
  <si>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</si>
  <si>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</si>
  <si>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</si>
  <si>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</si>
  <si>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</si>
  <si>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</si>
  <si>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</si>
  <si>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</si>
  <si>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</si>
  <si>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</si>
  <si>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</si>
  <si>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</si>
  <si>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</si>
  <si>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</si>
  <si>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</si>
  <si>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</si>
  <si>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</si>
  <si>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</si>
  <si>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</si>
  <si>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</si>
  <si>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</si>
  <si>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</si>
  <si>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</si>
  <si>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</si>
  <si>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</si>
  <si>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</si>
  <si>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</si>
  <si>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</si>
  <si>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</si>
  <si>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</si>
  <si>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</si>
  <si>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</si>
  <si>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</si>
  <si>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</si>
  <si>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</si>
  <si>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</si>
  <si>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</si>
  <si>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</si>
  <si>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</si>
  <si>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</si>
  <si>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</si>
  <si>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</si>
  <si>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</si>
  <si>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</si>
  <si>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</si>
  <si>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</si>
  <si>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</si>
  <si>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</si>
  <si>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</si>
  <si>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</si>
  <si>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</si>
  <si>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</si>
  <si>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</si>
  <si>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</si>
  <si>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</si>
  <si>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</si>
  <si>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</si>
  <si>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</si>
  <si>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</si>
  <si>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</si>
  <si>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</si>
  <si>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</si>
  <si>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</si>
  <si>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</si>
  <si>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</si>
  <si>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</si>
  <si>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</si>
  <si>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</si>
  <si>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</si>
  <si>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</si>
  <si>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</si>
  <si>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</si>
  <si>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</si>
  <si>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</si>
  <si>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</si>
  <si>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</si>
  <si>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</si>
  <si>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</si>
  <si>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</si>
  <si>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</si>
  <si>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</si>
  <si>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</si>
  <si>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</si>
  <si>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</si>
  <si>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</si>
  <si>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</si>
  <si>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</si>
  <si>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</si>
  <si>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</si>
  <si>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</si>
  <si>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</si>
  <si>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</si>
  <si>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</si>
  <si>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</si>
  <si>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</si>
  <si>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</si>
  <si>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</si>
  <si>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</si>
  <si>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</si>
  <si>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</si>
  <si>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</si>
  <si>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</si>
  <si>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</si>
  <si>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</si>
  <si>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</si>
  <si>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</si>
  <si>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</si>
  <si>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</si>
  <si>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</si>
  <si>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</si>
  <si>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</si>
  <si>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</si>
  <si>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</si>
  <si>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</si>
  <si>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</si>
  <si>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</si>
  <si>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</si>
  <si>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</si>
  <si>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</si>
  <si>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</si>
  <si>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</si>
  <si>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</si>
  <si>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</si>
  <si>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</si>
  <si>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</si>
  <si>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</si>
  <si>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</si>
  <si>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</si>
  <si>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</si>
  <si>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</si>
  <si>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</si>
  <si>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</si>
  <si>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</si>
  <si>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</si>
  <si>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</si>
  <si>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</si>
  <si>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</si>
  <si>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</si>
  <si>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</si>
  <si>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</si>
  <si>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</si>
  <si>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</si>
  <si>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</si>
  <si>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</si>
  <si>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</si>
  <si>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</si>
  <si>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</si>
  <si>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</si>
  <si>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</si>
  <si>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</si>
  <si>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</si>
  <si>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</si>
  <si>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</si>
  <si>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</si>
  <si>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</si>
  <si>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</si>
  <si>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</si>
  <si>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</si>
  <si>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</si>
  <si>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</si>
  <si>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</si>
  <si>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</si>
  <si>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</si>
  <si>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</si>
  <si>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</si>
  <si>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</si>
  <si>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</si>
  <si>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</si>
  <si>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</si>
  <si>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</si>
  <si>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</si>
  <si>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</si>
  <si>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</si>
  <si>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</si>
  <si>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</si>
  <si>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</si>
  <si>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</si>
  <si>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</si>
  <si>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</si>
  <si>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</si>
  <si>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</si>
  <si>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</si>
  <si>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</si>
  <si>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</si>
  <si>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</si>
  <si>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</si>
  <si>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</si>
  <si>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</si>
  <si>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</si>
  <si>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</si>
  <si>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</si>
  <si>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</si>
  <si>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</si>
  <si>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</si>
  <si>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</si>
  <si>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</si>
  <si>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</si>
  <si>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</si>
  <si>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</si>
  <si>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</si>
  <si>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</si>
  <si>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</si>
  <si>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</si>
  <si>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</si>
  <si>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</si>
  <si>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</si>
  <si>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</si>
  <si>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</si>
  <si>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</si>
  <si>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</si>
  <si>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</si>
  <si>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</si>
  <si>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</si>
  <si>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</si>
  <si>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</si>
  <si>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</si>
  <si>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</si>
  <si>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</si>
  <si>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</si>
  <si>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</si>
  <si>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</si>
  <si>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</si>
  <si>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</si>
  <si>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</si>
  <si>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</si>
  <si>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</si>
  <si>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</si>
  <si>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</si>
  <si>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</si>
  <si>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</si>
  <si>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</si>
  <si>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</si>
  <si>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</si>
  <si>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</si>
  <si>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</si>
  <si>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</si>
  <si>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</si>
  <si>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</si>
  <si>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</si>
  <si>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</si>
  <si>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</si>
  <si>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</si>
  <si>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</si>
  <si>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</si>
  <si>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</si>
  <si>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</si>
  <si>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</si>
  <si>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</si>
  <si>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</si>
  <si>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</si>
  <si>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</si>
  <si>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</si>
  <si>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</si>
  <si>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</si>
  <si>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</si>
  <si>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</si>
  <si>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</si>
  <si>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</si>
  <si>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</si>
  <si>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</si>
  <si>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</si>
  <si>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</si>
  <si>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</si>
  <si>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</si>
  <si>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</si>
  <si>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</si>
  <si>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</si>
  <si>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</si>
  <si>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</si>
  <si>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</si>
  <si>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</si>
  <si>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</si>
  <si>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</si>
  <si>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</si>
  <si>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</si>
  <si>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</si>
  <si>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</si>
  <si>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</si>
  <si>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</si>
  <si>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</si>
  <si>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</si>
  <si>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</si>
  <si>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</si>
  <si>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</si>
  <si>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</si>
  <si>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</si>
  <si>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</si>
  <si>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</si>
  <si>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</si>
  <si>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</si>
  <si>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</si>
  <si>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</si>
  <si>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</si>
  <si>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</si>
  <si>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</si>
  <si>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</si>
  <si>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</si>
  <si>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</si>
  <si>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</si>
  <si>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</si>
  <si>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</si>
  <si>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</si>
  <si>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</si>
  <si>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</si>
  <si>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</si>
  <si>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</si>
  <si>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</si>
  <si>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</si>
  <si>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</si>
  <si>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</si>
  <si>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</si>
  <si>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</si>
  <si>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</si>
  <si>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</si>
  <si>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</si>
  <si>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</si>
  <si>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</si>
  <si>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</si>
  <si>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</si>
  <si>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</si>
  <si>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</si>
  <si>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</si>
  <si>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</si>
  <si>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</si>
  <si>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</si>
  <si>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</si>
  <si>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</si>
  <si>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</si>
  <si>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</si>
  <si>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</si>
  <si>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</si>
  <si>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</si>
  <si>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</si>
  <si>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</si>
  <si>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</si>
  <si>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</si>
  <si>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</si>
  <si>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</si>
  <si>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</si>
  <si>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</si>
  <si>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</si>
  <si>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</si>
  <si>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</si>
  <si>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</si>
  <si>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</si>
  <si>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</si>
  <si>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</si>
  <si>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</si>
  <si>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</si>
  <si>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</si>
  <si>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</si>
  <si>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</si>
  <si>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</si>
  <si>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</si>
  <si>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</si>
  <si>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</si>
  <si>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</si>
  <si>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</si>
  <si>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</si>
  <si>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</si>
  <si>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</si>
  <si>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</si>
  <si>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</si>
  <si>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</si>
  <si>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</si>
  <si>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</si>
  <si>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</si>
  <si>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</si>
  <si>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</si>
  <si>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</si>
  <si>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</si>
  <si>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</si>
  <si>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</si>
  <si>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</si>
  <si>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</si>
  <si>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</si>
  <si>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</si>
  <si>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</si>
  <si>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</si>
  <si>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</si>
  <si>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</si>
  <si>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</si>
  <si>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</si>
  <si>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</si>
  <si>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</si>
  <si>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</si>
  <si>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</si>
  <si>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</si>
  <si>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</si>
  <si>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</si>
  <si>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</si>
  <si>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</si>
  <si>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</si>
  <si>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</si>
  <si>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</si>
  <si>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</si>
  <si>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</si>
  <si>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</si>
  <si>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</si>
  <si>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</si>
  <si>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</si>
  <si>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</si>
  <si>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</si>
  <si>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</si>
  <si>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</si>
  <si>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</si>
  <si>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</si>
  <si>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</si>
  <si>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</si>
  <si>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</si>
  <si>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</si>
  <si>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</si>
  <si>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</si>
  <si>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</si>
  <si>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</si>
  <si>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</si>
  <si>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</si>
  <si>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</si>
  <si>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</si>
  <si>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</si>
  <si>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</si>
  <si>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</si>
  <si>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</si>
  <si>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</si>
  <si>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</si>
  <si>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</si>
  <si>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</si>
  <si>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</si>
  <si>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</si>
  <si>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</si>
  <si>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</si>
  <si>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</si>
  <si>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</si>
  <si>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</si>
  <si>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</si>
  <si>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</si>
  <si>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</si>
  <si>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</si>
  <si>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</si>
  <si>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</si>
  <si>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</si>
  <si>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</si>
  <si>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</si>
  <si>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</si>
  <si>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</si>
  <si>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</si>
  <si>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</si>
  <si>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</si>
  <si>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</si>
  <si>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</si>
  <si>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</si>
  <si>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</si>
  <si>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</si>
  <si>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</si>
  <si>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</si>
  <si>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</si>
  <si>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</si>
  <si>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</si>
  <si>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</si>
  <si>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</si>
  <si>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</si>
  <si>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</si>
  <si>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</si>
  <si>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</si>
  <si>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</si>
  <si>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</si>
  <si>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</si>
  <si>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</si>
  <si>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</si>
  <si>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</si>
  <si>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</si>
  <si>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</si>
  <si>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</si>
  <si>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</si>
  <si>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</si>
  <si>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</si>
  <si>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</si>
  <si>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</si>
  <si>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</si>
  <si>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</si>
  <si>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</si>
  <si>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</si>
  <si>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</si>
  <si>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</si>
  <si>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</si>
  <si>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</si>
  <si>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</si>
  <si>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</si>
  <si>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</si>
  <si>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</si>
  <si>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</si>
  <si>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</si>
  <si>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</si>
  <si>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</si>
  <si>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</si>
  <si>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</si>
  <si>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</si>
  <si>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</si>
  <si>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</si>
  <si>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</si>
  <si>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</si>
  <si>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</si>
  <si>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</si>
  <si>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</si>
  <si>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</si>
  <si>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</si>
  <si>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</si>
  <si>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</si>
  <si>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</si>
  <si>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</si>
  <si>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</si>
  <si>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</si>
  <si>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</si>
  <si>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</si>
  <si>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</si>
  <si>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</si>
  <si>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</si>
  <si>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</si>
  <si>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</si>
  <si>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</si>
  <si>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</si>
  <si>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</si>
  <si>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</si>
  <si>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</si>
  <si>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</si>
  <si>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</si>
  <si>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</si>
  <si>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</si>
  <si>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</si>
  <si>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</si>
  <si>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</si>
  <si>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</si>
  <si>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</si>
  <si>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</si>
  <si>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</si>
  <si>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</si>
  <si>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</si>
  <si>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</si>
  <si>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</si>
  <si>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</si>
  <si>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</si>
  <si>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</si>
  <si>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</si>
  <si>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</si>
  <si>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</si>
  <si>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</si>
  <si>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</si>
  <si>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</si>
  <si>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</si>
  <si>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</si>
  <si>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</si>
  <si>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</si>
  <si>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</si>
  <si>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</si>
  <si>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</si>
  <si>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</si>
  <si>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</si>
  <si>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</si>
  <si>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</si>
  <si>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</si>
  <si>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</si>
  <si>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</si>
  <si>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</si>
  <si>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</si>
  <si>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</si>
  <si>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</si>
  <si>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</si>
  <si>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</si>
  <si>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</si>
  <si>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</si>
  <si>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</si>
  <si>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</si>
  <si>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</si>
  <si>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</si>
  <si>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</si>
  <si>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</si>
  <si>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</si>
  <si>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</si>
  <si>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</si>
  <si>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</si>
  <si>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</si>
  <si>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</si>
  <si>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</si>
  <si>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</si>
  <si>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</si>
  <si>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</si>
  <si>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</si>
  <si>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</si>
  <si>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</si>
  <si>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</si>
  <si>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</si>
  <si>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</si>
  <si>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</si>
  <si>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</si>
  <si>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</si>
  <si>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</si>
  <si>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</si>
  <si>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</si>
  <si>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</si>
  <si>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</si>
  <si>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</si>
  <si>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</si>
  <si>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</si>
  <si>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</si>
  <si>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</si>
  <si>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</si>
  <si>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</si>
  <si>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</si>
  <si>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</si>
  <si>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</si>
  <si>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</si>
  <si>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</si>
  <si>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</si>
  <si>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</si>
  <si>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</si>
  <si>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</si>
  <si>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</si>
  <si>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</si>
  <si>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</si>
  <si>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</si>
  <si>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</si>
  <si>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</si>
  <si>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</si>
  <si>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</si>
  <si>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</si>
  <si>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</si>
  <si>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</si>
  <si>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</si>
  <si>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</si>
  <si>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</si>
  <si>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</si>
  <si>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</si>
  <si>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</si>
  <si>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</si>
  <si>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</si>
  <si>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</si>
  <si>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</si>
  <si>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</si>
  <si>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</si>
  <si>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</si>
  <si>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</si>
  <si>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</si>
  <si>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</si>
  <si>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</si>
  <si>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</si>
  <si>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</si>
  <si>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</si>
  <si>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</si>
  <si>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</si>
  <si>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</si>
  <si>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</si>
  <si>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</si>
  <si>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</si>
  <si>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</si>
  <si>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</si>
  <si>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</si>
  <si>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</si>
  <si>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</si>
  <si>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</si>
  <si>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</si>
  <si>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</si>
  <si>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</si>
  <si>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</si>
  <si>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</si>
  <si>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</si>
  <si>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</si>
  <si>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</si>
  <si>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</si>
  <si>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</si>
  <si>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</si>
  <si>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</si>
  <si>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</si>
  <si>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</si>
  <si>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</si>
  <si>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</si>
  <si>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</si>
  <si>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</si>
  <si>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</si>
  <si>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</si>
  <si>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</si>
  <si>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</si>
  <si>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</si>
  <si>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</si>
  <si>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</si>
  <si>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</si>
  <si>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</si>
  <si>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</si>
  <si>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</si>
  <si>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</si>
  <si>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</si>
  <si>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</si>
  <si>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</si>
  <si>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</si>
  <si>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</si>
  <si>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</si>
  <si>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</si>
  <si>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</si>
  <si>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</si>
  <si>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</si>
  <si>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</si>
  <si>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</si>
  <si>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</si>
  <si>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</si>
  <si>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</si>
  <si>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</si>
  <si>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</si>
  <si>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</si>
  <si>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</si>
  <si>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</si>
  <si>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</si>
  <si>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</si>
  <si>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</si>
  <si>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</si>
  <si>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</si>
  <si>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</si>
  <si>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</si>
  <si>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</si>
  <si>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</si>
  <si>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</si>
  <si>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</si>
  <si>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</si>
  <si>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</si>
  <si>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</si>
  <si>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</si>
  <si>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</si>
  <si>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</si>
  <si>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</si>
  <si>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</si>
  <si>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</si>
  <si>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</si>
  <si>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</si>
  <si>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</si>
  <si>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</si>
  <si>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</si>
  <si>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</si>
  <si>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</si>
  <si>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</si>
  <si>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</si>
  <si>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</si>
  <si>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</si>
  <si>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</si>
  <si>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</si>
  <si>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</si>
  <si>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</si>
  <si>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</si>
  <si>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</si>
  <si>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</si>
  <si>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</si>
  <si>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</si>
  <si>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</si>
  <si>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</si>
  <si>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</si>
  <si>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</si>
  <si>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</si>
  <si>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</si>
  <si>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</si>
  <si>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</si>
  <si>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</si>
  <si>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</si>
  <si>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</si>
  <si>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</si>
  <si>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</si>
  <si>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</si>
  <si>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</si>
  <si>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</si>
  <si>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</si>
  <si>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</si>
  <si>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</si>
  <si>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</si>
  <si>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</si>
  <si>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</si>
  <si>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</si>
  <si>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</si>
  <si>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</si>
  <si>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</si>
  <si>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</si>
  <si>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</si>
  <si>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</si>
  <si>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</si>
  <si>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</si>
  <si>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</si>
  <si>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</si>
  <si>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</si>
  <si>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</si>
  <si>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</si>
  <si>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</si>
  <si>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</si>
  <si>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</si>
  <si>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</si>
  <si>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</si>
  <si>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</si>
  <si>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</si>
  <si>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</si>
  <si>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</si>
  <si>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</si>
  <si>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</si>
  <si>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</si>
  <si>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</si>
  <si>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</si>
  <si>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</si>
  <si>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</si>
  <si>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</si>
  <si>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</si>
  <si>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</si>
  <si>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</si>
  <si>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</si>
  <si>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</si>
  <si>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</si>
  <si>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</si>
  <si>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</si>
  <si>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</si>
  <si>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</si>
  <si>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</si>
  <si>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</si>
  <si>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</si>
  <si>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</si>
  <si>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</si>
  <si>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</si>
  <si>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</si>
  <si>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</si>
  <si>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</si>
  <si>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</si>
  <si>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</si>
  <si>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</si>
  <si>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</si>
  <si>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</si>
  <si>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</si>
  <si>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</si>
  <si>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</si>
  <si>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</si>
  <si>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</si>
  <si>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</si>
  <si>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</si>
  <si>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</si>
  <si>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</si>
  <si>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</si>
  <si>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</si>
  <si>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</si>
  <si>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</si>
  <si>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</si>
  <si>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</si>
  <si>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</si>
  <si>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</si>
  <si>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</si>
  <si>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</si>
  <si>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</si>
  <si>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</si>
  <si>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</si>
  <si>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</si>
  <si>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</si>
  <si>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</si>
  <si>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</si>
  <si>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</si>
  <si>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</si>
  <si>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</si>
  <si>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</si>
  <si>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</si>
  <si>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</si>
  <si>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</si>
  <si>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</si>
  <si>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</si>
  <si>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</si>
  <si>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</si>
  <si>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</si>
  <si>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</si>
  <si>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</si>
  <si>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</si>
  <si>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</si>
  <si>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</si>
  <si>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</si>
  <si>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</si>
  <si>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</si>
  <si>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</si>
  <si>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</si>
  <si>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</si>
  <si>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</si>
  <si>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</si>
  <si>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</si>
  <si>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</si>
  <si>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</si>
  <si>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</si>
  <si>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</si>
  <si>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</si>
  <si>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</si>
  <si>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</si>
  <si>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</si>
  <si>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</si>
  <si>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</si>
  <si>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</si>
  <si>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</si>
  <si>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</si>
  <si>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</si>
  <si>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</si>
  <si>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</si>
  <si>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</si>
  <si>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</si>
  <si>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</si>
  <si>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</si>
  <si>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</si>
  <si>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</si>
  <si>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</si>
  <si>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</si>
  <si>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</si>
  <si>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</si>
  <si>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</si>
  <si>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</si>
  <si>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</si>
  <si>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</si>
  <si>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</si>
  <si>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</si>
  <si>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</si>
  <si>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</si>
  <si>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</si>
  <si>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</si>
  <si>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</si>
  <si>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</si>
  <si>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</si>
  <si>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</si>
  <si>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</si>
  <si>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</si>
  <si>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</si>
  <si>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</si>
  <si>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</si>
  <si>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</si>
  <si>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</si>
  <si>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</si>
  <si>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</si>
  <si>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</si>
  <si>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</si>
  <si>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</si>
  <si>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</si>
  <si>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</si>
  <si>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</si>
  <si>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</si>
  <si>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</si>
  <si>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</si>
  <si>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</si>
  <si>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</si>
  <si>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</si>
  <si>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</si>
  <si>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</si>
  <si>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</si>
  <si>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</si>
  <si>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</si>
  <si>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</si>
  <si>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</si>
  <si>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</si>
  <si>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</si>
  <si>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</si>
  <si>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</si>
  <si>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</si>
  <si>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</si>
  <si>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</si>
  <si>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</si>
  <si>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</si>
  <si>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</si>
  <si>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</si>
  <si>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</si>
  <si>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</si>
  <si>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</si>
  <si>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</si>
  <si>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</si>
  <si>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</si>
  <si>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</si>
  <si>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</si>
  <si>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</si>
  <si>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</si>
  <si>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</si>
  <si>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</si>
  <si>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</si>
  <si>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</si>
  <si>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</si>
  <si>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</si>
  <si>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</si>
  <si>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</si>
  <si>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</si>
  <si>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</si>
  <si>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</si>
  <si>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</si>
  <si>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</si>
  <si>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</si>
  <si>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</si>
  <si>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</si>
  <si>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</si>
  <si>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</si>
  <si>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</si>
  <si>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</si>
  <si>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</si>
  <si>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</si>
  <si>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</si>
  <si>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</si>
  <si>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</si>
  <si>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</si>
  <si>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</si>
  <si>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</si>
  <si>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</si>
  <si>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</si>
  <si>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</si>
  <si>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</si>
  <si>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</si>
  <si>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</si>
  <si>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</si>
  <si>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</si>
  <si>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</si>
  <si>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</si>
  <si>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</si>
  <si>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</si>
  <si>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</si>
  <si>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</si>
  <si>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</si>
  <si>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</si>
  <si>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</si>
  <si>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</si>
  <si>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</si>
  <si>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</si>
  <si>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</si>
  <si>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</si>
  <si>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</si>
  <si>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</si>
  <si>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</si>
  <si>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</si>
  <si>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</si>
  <si>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</si>
  <si>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</si>
  <si>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</si>
  <si>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</si>
  <si>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</si>
  <si>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</si>
  <si>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</si>
  <si>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</si>
  <si>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</si>
  <si>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</si>
  <si>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</si>
  <si>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</si>
  <si>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</si>
  <si>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</si>
  <si>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</si>
  <si>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</si>
  <si>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</si>
  <si>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</si>
  <si>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</si>
  <si>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</si>
  <si>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</si>
  <si>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</si>
  <si>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</si>
  <si>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</si>
  <si>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</si>
  <si>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</si>
  <si>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</si>
  <si>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</si>
  <si>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</si>
  <si>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</si>
  <si>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</si>
  <si>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</si>
  <si>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</si>
  <si>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</si>
  <si>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</si>
  <si>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</si>
  <si>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</si>
  <si>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</si>
  <si>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</si>
  <si>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</si>
  <si>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</si>
  <si>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</si>
  <si>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</si>
  <si>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</si>
  <si>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</si>
  <si>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</si>
  <si>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</si>
  <si>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</si>
  <si>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</si>
  <si>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</si>
  <si>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</si>
  <si>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</si>
  <si>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</si>
  <si>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</si>
  <si>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</si>
  <si>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</si>
  <si>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</si>
  <si>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</si>
  <si>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</si>
  <si>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</si>
  <si>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</si>
  <si>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</si>
  <si>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</si>
  <si>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</si>
  <si>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</si>
  <si>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</si>
  <si>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</si>
  <si>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</si>
  <si>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</si>
  <si>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</si>
  <si>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</si>
  <si>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</si>
  <si>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</si>
  <si>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</si>
  <si>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</si>
  <si>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</si>
  <si>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</si>
  <si>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</si>
  <si>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</si>
  <si>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</si>
  <si>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</si>
  <si>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</si>
  <si>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</si>
  <si>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</si>
  <si>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</si>
  <si>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</si>
  <si>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</si>
  <si>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</si>
  <si>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</si>
  <si>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</si>
  <si>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</si>
  <si>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</si>
  <si>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</si>
  <si>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</si>
  <si>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</si>
  <si>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</si>
  <si>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</si>
  <si>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</si>
  <si>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</si>
  <si>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</si>
  <si>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</si>
  <si>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</si>
  <si>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</si>
  <si>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</si>
  <si>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</si>
  <si>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</si>
  <si>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</si>
  <si>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</si>
  <si>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</si>
  <si>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</si>
  <si>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</si>
  <si>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</si>
  <si>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</si>
  <si>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</si>
  <si>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</si>
  <si>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</si>
  <si>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</si>
  <si>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</si>
  <si>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</si>
  <si>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</si>
  <si>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</si>
  <si>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</si>
  <si>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</si>
  <si>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</si>
  <si>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</si>
  <si>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</si>
  <si>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</si>
  <si>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</si>
  <si>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</si>
  <si>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</si>
  <si>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</si>
  <si>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</si>
  <si>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</si>
  <si>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</si>
  <si>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</si>
  <si>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</si>
  <si>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</si>
  <si>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</si>
  <si>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</si>
  <si>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</si>
  <si>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</si>
  <si>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</si>
  <si>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</si>
  <si>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</si>
  <si>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</si>
  <si>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</si>
  <si>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</si>
  <si>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</si>
  <si>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</si>
  <si>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</si>
  <si>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</si>
  <si>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</si>
  <si>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</si>
  <si>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</si>
  <si>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</si>
  <si>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</si>
  <si>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</si>
  <si>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</si>
  <si>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</si>
  <si>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</si>
  <si>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</si>
  <si>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</si>
  <si>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</si>
  <si>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</si>
  <si>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</si>
  <si>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</si>
  <si>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</si>
  <si>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</si>
  <si>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</si>
  <si>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</si>
  <si>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</si>
  <si>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</si>
  <si>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</si>
  <si>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</si>
  <si>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</si>
  <si>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</si>
  <si>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</si>
  <si>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</si>
  <si>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</si>
  <si>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</si>
  <si>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</si>
  <si>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</si>
  <si>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</si>
  <si>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</si>
  <si>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</si>
  <si>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</si>
  <si>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</si>
  <si>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</si>
  <si>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</si>
  <si>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</si>
  <si>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</si>
  <si>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</si>
  <si>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</si>
  <si>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</si>
  <si>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</si>
  <si>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</si>
  <si>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</si>
  <si>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</si>
  <si>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</si>
  <si>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</si>
  <si>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</si>
  <si>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</si>
  <si>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</si>
  <si>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</si>
  <si>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</si>
  <si>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</si>
  <si>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</si>
  <si>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</si>
  <si>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</si>
  <si>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</si>
  <si>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</si>
  <si>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</si>
  <si>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</si>
  <si>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</si>
  <si>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</si>
  <si>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</si>
  <si>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</si>
  <si>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</si>
  <si>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</si>
  <si>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</si>
  <si>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</si>
  <si>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</si>
  <si>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</si>
  <si>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</si>
  <si>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</si>
  <si>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</si>
  <si>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</si>
  <si>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</si>
  <si>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</si>
  <si>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</si>
  <si>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</si>
  <si>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</si>
  <si>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</si>
  <si>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</si>
  <si>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</si>
  <si>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</si>
  <si>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</si>
  <si>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</si>
  <si>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</si>
  <si>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</si>
  <si>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</si>
  <si>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</si>
  <si>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</si>
  <si>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</si>
  <si>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</si>
  <si>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</si>
  <si>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</si>
  <si>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</si>
  <si>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</si>
  <si>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</si>
  <si>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</si>
  <si>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</si>
  <si>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</si>
  <si>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</si>
  <si>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</si>
  <si>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</si>
  <si>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</si>
  <si>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</si>
  <si>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</si>
  <si>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</si>
  <si>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</si>
  <si>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</si>
  <si>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</si>
  <si>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</si>
  <si>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</si>
  <si>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</si>
  <si>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</si>
  <si>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</si>
  <si>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</si>
  <si>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</si>
  <si>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</si>
  <si>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</si>
  <si>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</si>
  <si>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</si>
  <si>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</si>
  <si>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</si>
  <si>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</si>
  <si>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</si>
  <si>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</si>
  <si>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</si>
  <si>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</si>
  <si>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</si>
  <si>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</si>
  <si>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</si>
  <si>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</si>
  <si>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</si>
  <si>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</si>
  <si>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</si>
  <si>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</si>
  <si>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</si>
  <si>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</si>
  <si>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</si>
  <si>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</si>
  <si>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</si>
  <si>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</si>
  <si>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</si>
  <si>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</si>
  <si>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</si>
  <si>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</si>
  <si>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</si>
  <si>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</si>
  <si>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</si>
  <si>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</si>
  <si>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</si>
  <si>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</si>
  <si>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</si>
  <si>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</si>
  <si>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</si>
  <si>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</si>
  <si>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</si>
  <si>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</si>
  <si>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</si>
  <si>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</si>
  <si>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</si>
  <si>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</si>
  <si>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</si>
  <si>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</si>
  <si>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</si>
  <si>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</si>
  <si>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</si>
  <si>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</si>
  <si>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</si>
  <si>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</si>
  <si>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</si>
  <si>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</si>
  <si>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</si>
  <si>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</si>
  <si>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</si>
  <si>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</si>
  <si>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</si>
  <si>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</si>
  <si>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</si>
  <si>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</si>
  <si>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</si>
  <si>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</si>
  <si>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</si>
  <si>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</si>
  <si>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</si>
  <si>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</si>
  <si>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</si>
  <si>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</si>
  <si>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</si>
  <si>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</si>
  <si>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</si>
  <si>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</si>
  <si>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</si>
  <si>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</si>
  <si>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</si>
  <si>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</si>
  <si>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</si>
  <si>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</si>
  <si>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</si>
  <si>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</si>
  <si>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</si>
  <si>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</si>
  <si>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</si>
  <si>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</si>
  <si>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</si>
  <si>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</si>
  <si>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</si>
  <si>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</si>
  <si>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</si>
  <si>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</si>
  <si>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</si>
  <si>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</si>
  <si>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</si>
  <si>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</si>
  <si>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</si>
  <si>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</si>
  <si>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</si>
  <si>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</si>
  <si>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</si>
  <si>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</si>
  <si>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</si>
  <si>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</si>
  <si>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</si>
  <si>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</si>
  <si>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</si>
  <si>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</si>
  <si>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</si>
  <si>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</si>
  <si>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</si>
  <si>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</si>
  <si>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</si>
  <si>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</si>
  <si>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</si>
  <si>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</si>
  <si>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</si>
  <si>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</si>
  <si>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</si>
  <si>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</si>
  <si>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</si>
  <si>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</si>
  <si>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</si>
  <si>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</si>
  <si>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</si>
  <si>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</si>
  <si>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</si>
  <si>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</si>
  <si>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</si>
  <si>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</si>
  <si>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</si>
  <si>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</si>
  <si>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</si>
  <si>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</si>
  <si>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</si>
  <si>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</si>
  <si>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</si>
  <si>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</si>
  <si>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</si>
  <si>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</si>
  <si>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</si>
  <si>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</si>
  <si>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</si>
  <si>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</si>
  <si>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</si>
  <si>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</si>
  <si>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</si>
  <si>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</si>
  <si>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</si>
  <si>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</si>
  <si>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</si>
  <si>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</si>
  <si>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</si>
  <si>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</si>
  <si>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</si>
  <si>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</si>
  <si>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</si>
  <si>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</si>
  <si>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</si>
  <si>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</si>
  <si>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</si>
  <si>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</si>
  <si>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</si>
  <si>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</si>
  <si>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</si>
  <si>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</si>
  <si>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</si>
  <si>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</si>
  <si>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</si>
  <si>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</si>
  <si>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</si>
  <si>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</si>
  <si>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</si>
  <si>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</si>
  <si>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</si>
  <si>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</si>
  <si>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</si>
  <si>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</si>
  <si>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</si>
  <si>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</si>
  <si>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</si>
  <si>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</si>
  <si>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</si>
  <si>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</si>
  <si>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</si>
  <si>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</si>
  <si>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</si>
  <si>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</si>
  <si>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</si>
  <si>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</si>
  <si>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</si>
  <si>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</si>
  <si>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</si>
  <si>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</si>
  <si>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</si>
  <si>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</si>
  <si>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</si>
  <si>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</si>
  <si>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</si>
  <si>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</si>
  <si>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</si>
  <si>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</si>
  <si>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</si>
  <si>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</si>
  <si>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</si>
  <si>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</si>
  <si>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</si>
  <si>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</si>
  <si>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</si>
  <si>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</si>
  <si>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</si>
  <si>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</si>
  <si>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</si>
  <si>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</si>
  <si>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</si>
  <si>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</si>
  <si>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</si>
  <si>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</si>
  <si>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</si>
  <si>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</si>
  <si>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</si>
  <si>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</si>
  <si>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</si>
  <si>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</si>
  <si>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</si>
  <si>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</si>
  <si>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</si>
  <si>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</si>
  <si>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</si>
  <si>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</si>
  <si>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</si>
  <si>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</si>
  <si>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</si>
  <si>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</si>
  <si>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</si>
  <si>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</si>
  <si>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</si>
  <si>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</si>
  <si>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</si>
  <si>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</si>
  <si>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</si>
  <si>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</si>
  <si>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</si>
  <si>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</si>
  <si>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</si>
  <si>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</si>
  <si>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</si>
  <si>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</si>
  <si>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</si>
  <si>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</si>
  <si>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</si>
  <si>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</si>
  <si>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</si>
  <si>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</si>
  <si>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</si>
  <si>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</si>
  <si>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</si>
  <si>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</si>
  <si>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</si>
  <si>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</si>
  <si>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</si>
  <si>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</si>
  <si>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</si>
  <si>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</si>
  <si>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</si>
  <si>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</si>
  <si>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</si>
  <si>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</si>
  <si>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</si>
  <si>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</si>
  <si>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</si>
  <si>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</si>
  <si>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</si>
  <si>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</si>
  <si>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</si>
  <si>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</si>
  <si>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</si>
  <si>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</si>
  <si>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</si>
  <si>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</si>
  <si>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</si>
  <si>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</si>
  <si>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</si>
  <si>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</si>
  <si>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</si>
  <si>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</si>
  <si>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</si>
  <si>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</si>
  <si>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</si>
  <si>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</si>
  <si>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</si>
  <si>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</si>
  <si>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</si>
  <si>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</si>
  <si>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</si>
  <si>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</si>
  <si>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</si>
  <si>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</si>
  <si>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</si>
  <si>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</si>
  <si>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</si>
  <si>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</si>
  <si>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</si>
  <si>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</si>
  <si>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</si>
  <si>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</si>
  <si>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</si>
  <si>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</si>
  <si>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</si>
  <si>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</si>
  <si>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</si>
  <si>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</si>
  <si>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</si>
  <si>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</si>
  <si>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</si>
  <si>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</si>
  <si>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</si>
  <si>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</si>
  <si>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</si>
  <si>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</si>
  <si>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</si>
  <si>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</si>
  <si>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</si>
  <si>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</si>
  <si>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</si>
  <si>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</si>
  <si>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</si>
  <si>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</si>
  <si>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</si>
  <si>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</si>
  <si>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</si>
  <si>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</si>
  <si>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</si>
  <si>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</si>
  <si>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</si>
  <si>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</si>
  <si>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</si>
  <si>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</si>
  <si>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</si>
  <si>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</si>
  <si>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</si>
  <si>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</si>
  <si>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</si>
  <si>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</si>
  <si>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</si>
  <si>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</si>
  <si>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</si>
  <si>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</si>
  <si>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</si>
  <si>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</si>
  <si>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</si>
  <si>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</si>
  <si>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</si>
  <si>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</si>
  <si>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</si>
  <si>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</si>
  <si>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</si>
  <si>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</si>
  <si>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</si>
  <si>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</si>
  <si>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</si>
  <si>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</si>
  <si>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</si>
  <si>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</si>
  <si>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</si>
  <si>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</si>
  <si>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</si>
  <si>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</si>
  <si>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</si>
  <si>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</si>
  <si>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</si>
  <si>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</si>
  <si>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</si>
  <si>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</si>
  <si>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</si>
  <si>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</si>
  <si>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</si>
  <si>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</si>
  <si>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</si>
  <si>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</si>
  <si>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</si>
  <si>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</si>
  <si>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</si>
  <si>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</si>
  <si>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</si>
  <si>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</si>
  <si>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</si>
  <si>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</si>
  <si>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</si>
  <si>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</si>
  <si>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</si>
  <si>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</si>
  <si>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</si>
  <si>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</si>
  <si>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</si>
  <si>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</si>
  <si>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</si>
  <si>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</si>
  <si>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</si>
  <si>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</si>
  <si>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</si>
  <si>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</si>
  <si>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</si>
  <si>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</si>
  <si>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</si>
  <si>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</si>
  <si>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</si>
  <si>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</si>
  <si>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</si>
  <si>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</si>
  <si>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</si>
  <si>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</si>
  <si>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</si>
  <si>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</si>
  <si>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</si>
  <si>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</si>
  <si>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</si>
  <si>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</si>
  <si>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</si>
  <si>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</si>
  <si>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</si>
  <si>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</si>
  <si>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</si>
  <si>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</si>
  <si>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</si>
  <si>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</si>
  <si>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</si>
  <si>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</si>
  <si>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</si>
  <si>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</si>
  <si>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</si>
  <si>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</si>
  <si>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</si>
  <si>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</si>
  <si>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</si>
  <si>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</si>
  <si>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</si>
  <si>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</si>
  <si>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</si>
  <si>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</si>
  <si>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</si>
  <si>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</si>
  <si>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</si>
  <si>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</si>
  <si>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</si>
  <si>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</si>
  <si>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</si>
  <si>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</si>
  <si>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</si>
  <si>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</si>
  <si>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</si>
  <si>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</si>
  <si>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</si>
  <si>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</si>
  <si>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</si>
  <si>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</si>
  <si>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</si>
  <si>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</si>
  <si>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</si>
  <si>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</si>
  <si>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</si>
  <si>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</si>
  <si>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</si>
  <si>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</si>
  <si>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</si>
  <si>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</si>
  <si>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</si>
  <si>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</si>
  <si>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</si>
  <si>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</si>
  <si>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</si>
  <si>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</si>
  <si>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</si>
  <si>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</si>
  <si>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</si>
  <si>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</si>
  <si>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</si>
  <si>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</si>
  <si>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</si>
  <si>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</si>
  <si>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</si>
  <si>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</si>
  <si>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</si>
  <si>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</si>
  <si>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</si>
  <si>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</si>
  <si>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</si>
  <si>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</si>
  <si>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</si>
  <si>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</si>
  <si>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</si>
  <si>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</si>
  <si>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</si>
  <si>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</si>
  <si>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</si>
  <si>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</si>
  <si>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</si>
  <si>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</si>
  <si>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</si>
  <si>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</si>
  <si>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</si>
  <si>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</si>
  <si>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</si>
  <si>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</si>
  <si>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</si>
  <si>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</si>
  <si>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</si>
  <si>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</si>
  <si>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</si>
  <si>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</si>
  <si>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</si>
  <si>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</si>
  <si>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</si>
  <si>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</si>
  <si>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</si>
  <si>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</si>
  <si>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</si>
  <si>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</si>
  <si>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</si>
  <si>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</si>
  <si>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</si>
  <si>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</si>
  <si>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</si>
  <si>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</si>
  <si>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</si>
  <si>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</si>
  <si>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</si>
  <si>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</si>
  <si>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</si>
  <si>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</si>
  <si>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</si>
  <si>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</si>
  <si>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</si>
  <si>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</si>
  <si>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</si>
  <si>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</si>
  <si>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</si>
  <si>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</si>
  <si>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</si>
  <si>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</si>
  <si>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</si>
  <si>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</si>
  <si>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</si>
  <si>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</si>
  <si>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</si>
  <si>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</si>
  <si>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</si>
  <si>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</si>
  <si>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</si>
  <si>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</si>
  <si>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</si>
  <si>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</si>
  <si>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</si>
  <si>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</si>
  <si>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</si>
  <si>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</si>
  <si>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</si>
  <si>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</si>
  <si>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</si>
  <si>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</si>
  <si>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</si>
  <si>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</si>
  <si>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</si>
  <si>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</si>
  <si>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</si>
  <si>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</si>
  <si>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</si>
  <si>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</si>
  <si>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</si>
  <si>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</si>
  <si>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</si>
  <si>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</si>
  <si>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</si>
  <si>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</si>
  <si>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</si>
  <si>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</si>
  <si>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</si>
  <si>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</si>
  <si>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</si>
  <si>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</si>
  <si>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</si>
  <si>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</si>
  <si>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</si>
  <si>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</si>
  <si>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</si>
  <si>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</si>
  <si>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</si>
  <si>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</si>
  <si>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</si>
  <si>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</si>
  <si>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</si>
  <si>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</si>
  <si>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</si>
  <si>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</si>
  <si>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</si>
  <si>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</si>
  <si>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</si>
  <si>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</si>
  <si>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</si>
  <si>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</si>
  <si>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</si>
  <si>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</si>
  <si>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</si>
  <si>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</si>
  <si>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</si>
  <si>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</si>
  <si>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</si>
  <si>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</si>
  <si>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</si>
  <si>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</si>
  <si>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</si>
  <si>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</si>
  <si>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</si>
  <si>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</si>
  <si>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</si>
  <si>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</si>
  <si>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</si>
  <si>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</si>
  <si>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</si>
  <si>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</si>
  <si>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</si>
  <si>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</si>
  <si>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</si>
  <si>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</si>
  <si>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</si>
  <si>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</si>
  <si>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</si>
  <si>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</si>
  <si>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</si>
  <si>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</si>
  <si>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</si>
  <si>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</si>
  <si>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</si>
  <si>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</si>
  <si>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</si>
  <si>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</si>
  <si>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</si>
  <si>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</si>
  <si>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</si>
  <si>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</si>
  <si>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</si>
  <si>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</si>
  <si>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</si>
  <si>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</si>
  <si>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</si>
  <si>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</si>
  <si>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</si>
  <si>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</si>
  <si>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</si>
  <si>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</si>
  <si>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</si>
  <si>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</si>
  <si>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</si>
  <si>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</si>
  <si>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</si>
  <si>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</si>
  <si>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</si>
  <si>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</si>
  <si>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</si>
  <si>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</si>
  <si>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</si>
  <si>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</si>
  <si>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</si>
  <si>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</si>
  <si>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</si>
  <si>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</si>
  <si>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</si>
  <si>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</si>
  <si>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</si>
  <si>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</si>
  <si>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</si>
  <si>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</si>
  <si>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</si>
  <si>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</si>
  <si>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</si>
  <si>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</si>
  <si>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</si>
  <si>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</si>
  <si>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</si>
  <si>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</si>
  <si>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</si>
  <si>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</si>
  <si>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</si>
  <si>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</si>
  <si>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</si>
  <si>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</si>
  <si>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</si>
  <si>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</si>
  <si>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</si>
  <si>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</si>
  <si>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</si>
  <si>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</si>
  <si>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</si>
  <si>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</si>
  <si>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</si>
  <si>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</si>
  <si>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</si>
  <si>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</si>
  <si>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</si>
  <si>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</si>
  <si>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</si>
  <si>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</si>
  <si>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</si>
  <si>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</si>
  <si>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</si>
  <si>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</si>
  <si>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</si>
  <si>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</si>
  <si>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</si>
  <si>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</si>
  <si>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</si>
  <si>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</si>
  <si>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</si>
  <si>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</si>
  <si>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</si>
  <si>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</si>
  <si>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</si>
  <si>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</si>
  <si>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</si>
  <si>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</si>
  <si>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</si>
  <si>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</si>
  <si>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</si>
  <si>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</si>
  <si>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</si>
  <si>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</si>
  <si>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</si>
  <si>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</si>
  <si>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</si>
  <si>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</si>
  <si>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</si>
  <si>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</si>
  <si>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</si>
  <si>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</si>
  <si>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</si>
  <si>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</si>
  <si>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</si>
  <si>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</si>
  <si>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</si>
  <si>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</si>
  <si>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</si>
  <si>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</si>
  <si>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</si>
  <si>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</si>
  <si>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</si>
  <si>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</si>
  <si>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</si>
  <si>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</si>
  <si>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</si>
  <si>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</si>
  <si>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</si>
  <si>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</si>
  <si>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</si>
  <si>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</si>
  <si>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</si>
  <si>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</si>
  <si>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</si>
  <si>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</si>
  <si>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</si>
  <si>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</si>
  <si>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</si>
  <si>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</si>
  <si>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</si>
  <si>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</si>
  <si>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</si>
  <si>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</si>
  <si>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</si>
  <si>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</si>
  <si>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</si>
  <si>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</si>
  <si>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</si>
  <si>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</si>
  <si>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</si>
  <si>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</si>
  <si>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</si>
  <si>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</si>
  <si>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</si>
  <si>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</si>
  <si>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</si>
  <si>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</si>
  <si>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</si>
  <si>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</si>
  <si>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</si>
  <si>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</si>
  <si>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</si>
  <si>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</si>
  <si>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</si>
  <si>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</si>
  <si>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</si>
  <si>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</si>
  <si>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</si>
  <si>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</si>
  <si>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</si>
  <si>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</si>
  <si>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</si>
  <si>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</si>
  <si>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</si>
  <si>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</si>
  <si>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</si>
  <si>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</si>
  <si>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</si>
  <si>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</si>
  <si>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</si>
  <si>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</si>
  <si>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</si>
  <si>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</si>
  <si>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</si>
  <si>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</si>
  <si>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</si>
  <si>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</si>
  <si>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</si>
  <si>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</si>
  <si>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</si>
  <si>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</si>
  <si>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</si>
  <si>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</si>
  <si>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</si>
  <si>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</si>
  <si>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</si>
  <si>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</si>
  <si>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</si>
  <si>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</si>
  <si>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</si>
  <si>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</si>
  <si>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</si>
  <si>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</si>
  <si>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</si>
  <si>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</si>
  <si>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</si>
  <si>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</si>
  <si>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</si>
  <si>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</si>
  <si>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</si>
  <si>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</si>
  <si>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</si>
  <si>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</si>
  <si>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</si>
  <si>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</si>
  <si>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</si>
  <si>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</si>
  <si>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</si>
  <si>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</si>
  <si>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</si>
  <si>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</si>
  <si>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</si>
  <si>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</si>
  <si>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</si>
  <si>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</si>
  <si>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</si>
  <si>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</si>
  <si>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</si>
  <si>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</si>
  <si>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</si>
  <si>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</si>
  <si>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</si>
  <si>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</si>
  <si>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</si>
  <si>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</si>
  <si>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</si>
  <si>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</si>
  <si>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</si>
  <si>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</si>
  <si>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</si>
  <si>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</si>
  <si>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</si>
  <si>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</si>
  <si>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</si>
  <si>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</si>
  <si>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</si>
  <si>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</si>
  <si>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</si>
  <si>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</si>
  <si>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</si>
  <si>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</si>
  <si>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</si>
  <si>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</si>
  <si>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</si>
  <si>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</si>
  <si>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</si>
  <si>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</si>
  <si>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</si>
  <si>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</si>
  <si>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</si>
  <si>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</si>
  <si>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</si>
  <si>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</si>
  <si>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</si>
  <si>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</si>
  <si>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</si>
  <si>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</si>
  <si>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</si>
  <si>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</si>
  <si>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</si>
  <si>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</si>
  <si>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</si>
  <si>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</si>
  <si>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</si>
  <si>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</si>
  <si>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</si>
  <si>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</si>
  <si>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</si>
  <si>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</si>
  <si>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</si>
  <si>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</si>
  <si>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</si>
  <si>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</si>
  <si>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</si>
  <si>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</si>
  <si>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</si>
  <si>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</si>
  <si>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</si>
  <si>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</si>
  <si>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</si>
  <si>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</si>
  <si>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</si>
  <si>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</si>
  <si>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</si>
  <si>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</si>
  <si>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</si>
  <si>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</si>
  <si>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</si>
  <si>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</si>
  <si>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</si>
  <si>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</si>
  <si>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</si>
  <si>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</si>
  <si>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</si>
  <si>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</si>
  <si>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</si>
  <si>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</si>
  <si>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</si>
  <si>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</si>
  <si>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</si>
  <si>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</si>
  <si>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</si>
  <si>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</si>
  <si>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</si>
  <si>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</si>
  <si>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</si>
  <si>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</si>
  <si>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</si>
  <si>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</si>
  <si>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</si>
  <si>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</si>
  <si>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</si>
  <si>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</si>
  <si>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</si>
  <si>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</si>
  <si>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</si>
  <si>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</si>
  <si>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</si>
  <si>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</si>
  <si>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</si>
  <si>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</si>
  <si>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</si>
  <si>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</si>
  <si>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</si>
  <si>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</si>
  <si>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</si>
  <si>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</si>
  <si>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</si>
  <si>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</si>
  <si>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</si>
  <si>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</si>
  <si>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</si>
  <si>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</si>
  <si>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</si>
  <si>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</si>
  <si>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</si>
  <si>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</si>
  <si>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</si>
  <si>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</si>
  <si>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</si>
  <si>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</si>
  <si>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</si>
  <si>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</si>
  <si>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</si>
  <si>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</si>
  <si>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</si>
  <si>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</si>
  <si>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</si>
  <si>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</si>
  <si>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</si>
  <si>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</si>
  <si>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</si>
  <si>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</si>
  <si>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</si>
  <si>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</si>
  <si>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</si>
  <si>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</si>
  <si>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</si>
  <si>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</si>
  <si>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</si>
  <si>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</si>
  <si>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</si>
  <si>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</si>
  <si>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</si>
  <si>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</si>
  <si>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</si>
  <si>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</si>
  <si>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</si>
  <si>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</si>
  <si>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</si>
  <si>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</si>
  <si>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</si>
  <si>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</si>
  <si>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</si>
  <si>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</si>
  <si>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</si>
  <si>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</si>
  <si>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</si>
  <si>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</si>
  <si>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</si>
  <si>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</si>
  <si>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</si>
  <si>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</si>
  <si>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</si>
  <si>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</si>
  <si>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</si>
  <si>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</si>
  <si>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</si>
  <si>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</si>
  <si>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</si>
  <si>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</si>
  <si>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</si>
  <si>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</si>
  <si>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</si>
  <si>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</si>
  <si>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</si>
  <si>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</si>
  <si>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</si>
  <si>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</si>
  <si>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</si>
  <si>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</si>
  <si>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</si>
  <si>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</si>
  <si>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</si>
  <si>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</si>
  <si>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</si>
  <si>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</si>
  <si>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</si>
  <si>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</si>
  <si>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</si>
  <si>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</si>
  <si>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</si>
  <si>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</si>
  <si>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</si>
  <si>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</si>
  <si>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</si>
  <si>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</si>
  <si>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</si>
  <si>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</si>
  <si>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</si>
  <si>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</si>
  <si>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</si>
  <si>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</si>
  <si>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</si>
  <si>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</si>
  <si>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</si>
  <si>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</si>
  <si>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</si>
  <si>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</si>
  <si>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</si>
  <si>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</si>
  <si>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</si>
  <si>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</si>
  <si>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</si>
  <si>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</si>
  <si>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</si>
  <si>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</si>
  <si>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</si>
  <si>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</si>
  <si>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</si>
  <si>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</si>
  <si>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</si>
  <si>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</si>
  <si>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</si>
  <si>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</si>
  <si>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</si>
  <si>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</si>
  <si>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</si>
  <si>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</si>
  <si>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</si>
  <si>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</si>
  <si>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</si>
  <si>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</si>
  <si>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</si>
  <si>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</si>
  <si>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</si>
  <si>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</si>
  <si>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</si>
  <si>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</si>
  <si>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</si>
  <si>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</si>
  <si>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</si>
  <si>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</si>
  <si>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</si>
  <si>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</si>
  <si>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</si>
  <si>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</si>
  <si>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</si>
  <si>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</si>
  <si>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</si>
  <si>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</si>
  <si>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</si>
  <si>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</si>
  <si>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</si>
  <si>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</si>
  <si>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</si>
  <si>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</si>
  <si>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</si>
  <si>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</si>
  <si>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</si>
  <si>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</si>
  <si>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</si>
  <si>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</si>
  <si>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</si>
  <si>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</si>
  <si>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</si>
  <si>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</si>
  <si>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</si>
  <si>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</si>
  <si>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</si>
  <si>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</si>
  <si>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</si>
  <si>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</si>
  <si>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</si>
  <si>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</si>
  <si>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</si>
  <si>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</si>
  <si>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</si>
  <si>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</si>
  <si>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</si>
  <si>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</si>
  <si>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</si>
  <si>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</si>
  <si>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</si>
  <si>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</si>
  <si>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</si>
  <si>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</si>
  <si>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</si>
  <si>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</si>
  <si>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</si>
  <si>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</si>
  <si>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</si>
  <si>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</si>
  <si>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</si>
  <si>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</si>
  <si>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</si>
  <si>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</si>
  <si>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</si>
  <si>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</si>
  <si>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</si>
  <si>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</si>
  <si>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</si>
  <si>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</si>
  <si>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</si>
  <si>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</si>
  <si>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</si>
  <si>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</si>
  <si>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</si>
  <si>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</si>
  <si>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</si>
  <si>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</si>
  <si>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</si>
  <si>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</si>
  <si>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</si>
  <si>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</si>
  <si>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</si>
  <si>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</si>
  <si>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</si>
  <si>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</si>
  <si>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</si>
  <si>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</si>
  <si>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</si>
  <si>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</si>
  <si>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</si>
  <si>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</si>
  <si>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</si>
  <si>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</si>
  <si>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</si>
  <si>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</si>
  <si>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</si>
  <si>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</si>
  <si>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</si>
  <si>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</si>
  <si>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</si>
  <si>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</si>
  <si>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</si>
  <si>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</si>
  <si>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</si>
  <si>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</si>
  <si>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</si>
  <si>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</si>
  <si>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</si>
  <si>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</si>
  <si>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</si>
  <si>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</si>
  <si>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</si>
  <si>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</si>
  <si>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</si>
  <si>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</si>
  <si>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</si>
  <si>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</si>
  <si>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</si>
  <si>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</si>
  <si>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</si>
  <si>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</si>
  <si>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</si>
  <si>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</si>
  <si>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</si>
  <si>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</si>
  <si>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</si>
  <si>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</si>
  <si>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</si>
  <si>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</si>
  <si>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</si>
  <si>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</si>
  <si>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</si>
  <si>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</si>
  <si>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</si>
  <si>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</si>
  <si>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</si>
  <si>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</si>
  <si>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</si>
  <si>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</si>
  <si>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</si>
  <si>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</si>
  <si>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</si>
  <si>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</si>
  <si>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</si>
  <si>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</si>
  <si>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</si>
  <si>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</si>
  <si>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</si>
  <si>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</si>
  <si>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</si>
  <si>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</si>
  <si>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</si>
  <si>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</si>
  <si>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</si>
  <si>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</si>
  <si>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</si>
  <si>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</si>
  <si>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</si>
  <si>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</si>
  <si>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</si>
  <si>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</si>
  <si>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</si>
  <si>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</si>
  <si>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</si>
  <si>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</si>
  <si>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</si>
  <si>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</si>
  <si>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</si>
  <si>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</si>
  <si>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</si>
  <si>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</si>
  <si>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</si>
  <si>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</si>
  <si>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</si>
  <si>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</si>
  <si>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</si>
  <si>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</si>
  <si>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</si>
  <si>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</si>
  <si>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</si>
  <si>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</si>
  <si>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</si>
  <si>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</si>
  <si>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</si>
  <si>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</si>
  <si>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</si>
  <si>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</si>
  <si>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</si>
  <si>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</si>
  <si>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</si>
  <si>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</si>
  <si>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</si>
  <si>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</si>
  <si>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</si>
  <si>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</si>
  <si>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</si>
  <si>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</si>
  <si>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</si>
  <si>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</si>
  <si>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</si>
  <si>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</si>
  <si>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</si>
  <si>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</si>
  <si>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</si>
  <si>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</si>
  <si>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</si>
  <si>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</si>
  <si>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</si>
  <si>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</si>
  <si>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</si>
  <si>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</si>
  <si>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</si>
  <si>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</si>
  <si>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</si>
  <si>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</si>
  <si>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</si>
  <si>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</si>
  <si>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</si>
  <si>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</si>
  <si>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</si>
  <si>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</si>
  <si>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</si>
  <si>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</si>
  <si>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</si>
  <si>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</si>
  <si>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</si>
  <si>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</si>
  <si>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</si>
  <si>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</si>
  <si>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</si>
  <si>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</si>
  <si>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</si>
  <si>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</si>
  <si>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</si>
  <si>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</si>
  <si>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</si>
  <si>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</si>
  <si>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</si>
  <si>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</si>
  <si>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</si>
  <si>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</si>
  <si>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</si>
  <si>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</si>
  <si>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</si>
  <si>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</si>
  <si>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</si>
  <si>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</si>
  <si>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</si>
  <si>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</si>
  <si>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</si>
  <si>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</si>
  <si>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</si>
  <si>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</si>
  <si>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</si>
  <si>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</si>
  <si>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</si>
  <si>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</si>
  <si>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</si>
  <si>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</si>
  <si>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</si>
  <si>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</si>
  <si>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</si>
  <si>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</si>
  <si>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</si>
  <si>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</si>
  <si>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</si>
  <si>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</si>
  <si>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</si>
  <si>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</si>
  <si>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</si>
  <si>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</si>
  <si>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</si>
  <si>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</si>
  <si>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</si>
  <si>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</si>
  <si>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</si>
  <si>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</si>
  <si>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</si>
  <si>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</si>
  <si>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</si>
  <si>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</si>
  <si>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</si>
  <si>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</si>
  <si>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</si>
  <si>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</si>
  <si>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</si>
  <si>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</si>
  <si>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</si>
  <si>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</si>
  <si>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</si>
  <si>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</si>
  <si>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</si>
  <si>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</si>
  <si>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</si>
  <si>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</si>
  <si>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</si>
  <si>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</si>
  <si>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</si>
  <si>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</si>
  <si>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</si>
  <si>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</si>
  <si>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</si>
  <si>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</si>
  <si>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</si>
  <si>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</si>
  <si>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</si>
  <si>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</si>
  <si>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</si>
  <si>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</si>
  <si>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</si>
  <si>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</si>
  <si>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</si>
  <si>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</si>
  <si>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</si>
  <si>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</si>
  <si>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</si>
  <si>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</si>
  <si>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</si>
  <si>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</si>
  <si>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</si>
  <si>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</si>
  <si>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</si>
  <si>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</si>
  <si>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</si>
  <si>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</si>
  <si>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</si>
  <si>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</si>
  <si>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</si>
  <si>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</si>
  <si>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</si>
  <si>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</si>
  <si>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</si>
  <si>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</si>
  <si>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</si>
  <si>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</si>
  <si>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</si>
  <si>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</si>
  <si>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</si>
  <si>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</si>
  <si>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</si>
  <si>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</si>
  <si>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</si>
  <si>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</si>
  <si>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</si>
  <si>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</si>
  <si>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</si>
  <si>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</si>
  <si>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</si>
  <si>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</si>
  <si>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</si>
  <si>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</si>
  <si>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</si>
  <si>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</si>
  <si>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</si>
  <si>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</si>
  <si>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</si>
  <si>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</si>
  <si>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</si>
  <si>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</si>
  <si>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</si>
  <si>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</si>
  <si>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</si>
  <si>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</si>
  <si>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</si>
  <si>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</si>
  <si>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</si>
  <si>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</si>
  <si>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</si>
  <si>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</si>
  <si>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</si>
  <si>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</si>
  <si>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</si>
  <si>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</si>
  <si>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</si>
  <si>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</si>
  <si>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</si>
  <si>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</si>
  <si>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</si>
  <si>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</si>
  <si>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</si>
  <si>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</si>
  <si>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</si>
  <si>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</si>
  <si>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</si>
  <si>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</si>
  <si>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</si>
  <si>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</si>
  <si>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</si>
  <si>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</si>
  <si>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</si>
  <si>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</si>
  <si>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</si>
  <si>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</si>
  <si>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</si>
  <si>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</si>
  <si>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</si>
  <si>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</si>
  <si>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</si>
  <si>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</si>
  <si>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</si>
  <si>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</si>
  <si>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</si>
  <si>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</si>
  <si>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</si>
  <si>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</si>
  <si>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</si>
  <si>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</si>
  <si>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</si>
  <si>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</si>
  <si>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</si>
  <si>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</si>
  <si>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</si>
  <si>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</si>
  <si>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</si>
  <si>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</si>
  <si>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</si>
  <si>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</si>
  <si>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</si>
  <si>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</si>
  <si>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</si>
  <si>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</si>
  <si>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</si>
  <si>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</si>
  <si>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</si>
  <si>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</si>
  <si>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</si>
  <si>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</si>
  <si>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</si>
  <si>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</si>
  <si>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</si>
  <si>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</si>
  <si>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</si>
  <si>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</si>
  <si>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</si>
  <si>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</si>
  <si>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</si>
  <si>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</si>
  <si>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</si>
  <si>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</si>
  <si>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</si>
  <si>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</si>
  <si>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</si>
  <si>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</si>
  <si>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</si>
  <si>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</si>
  <si>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</si>
  <si>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</si>
  <si>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</si>
  <si>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</si>
  <si>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</si>
  <si>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</si>
  <si>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</si>
  <si>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</si>
  <si>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</si>
  <si>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</si>
  <si>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</si>
  <si>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</si>
  <si>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</si>
  <si>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</si>
  <si>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</si>
  <si>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</si>
  <si>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</si>
  <si>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</si>
  <si>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</si>
  <si>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</si>
  <si>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</si>
  <si>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</si>
  <si>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</si>
  <si>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</si>
  <si>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</si>
  <si>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</si>
  <si>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</si>
  <si>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</si>
  <si>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</si>
  <si>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</si>
  <si>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</si>
  <si>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</si>
  <si>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</si>
  <si>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</si>
  <si>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</si>
  <si>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</si>
  <si>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</si>
  <si>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</si>
  <si>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</si>
  <si>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</si>
  <si>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</si>
  <si>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</si>
  <si>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</si>
  <si>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</si>
  <si>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</si>
  <si>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</si>
  <si>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</si>
  <si>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</si>
  <si>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</si>
  <si>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</si>
  <si>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</si>
  <si>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</si>
  <si>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</si>
  <si>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</si>
  <si>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</si>
  <si>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</si>
  <si>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</si>
  <si>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</si>
  <si>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</si>
  <si>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</si>
  <si>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</si>
  <si>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</si>
  <si>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</si>
  <si>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</si>
  <si>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</si>
  <si>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</si>
  <si>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</si>
  <si>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</si>
  <si>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</si>
  <si>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</si>
  <si>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</si>
  <si>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</si>
  <si>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</si>
  <si>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</si>
  <si>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</si>
  <si>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</si>
  <si>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</si>
  <si>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</si>
  <si>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</si>
  <si>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</si>
  <si>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</si>
  <si>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</si>
  <si>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</si>
  <si>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</si>
  <si>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</si>
  <si>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</si>
  <si>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</si>
  <si>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</si>
  <si>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</si>
  <si>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</si>
  <si>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</si>
  <si>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</si>
  <si>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</si>
  <si>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</si>
  <si>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</si>
  <si>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</si>
  <si>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</si>
  <si>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</si>
  <si>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</si>
  <si>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</si>
  <si>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</si>
  <si>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</si>
  <si>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</si>
  <si>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</si>
  <si>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</si>
  <si>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</si>
  <si>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</si>
  <si>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</si>
  <si>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</si>
  <si>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</si>
  <si>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</si>
  <si>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</si>
  <si>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</si>
  <si>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</si>
  <si>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</si>
  <si>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</si>
  <si>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</si>
  <si>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</si>
  <si>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</si>
  <si>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</si>
  <si>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</si>
  <si>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</si>
  <si>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</si>
  <si>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</si>
  <si>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</si>
  <si>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</si>
  <si>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</si>
  <si>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</si>
  <si>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</si>
  <si>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</si>
  <si>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</si>
  <si>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</si>
  <si>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</si>
  <si>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</si>
  <si>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</si>
  <si>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</si>
  <si>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</si>
  <si>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</si>
  <si>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</si>
  <si>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</si>
  <si>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</si>
  <si>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</si>
  <si>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</si>
  <si>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</si>
  <si>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</si>
  <si>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</si>
  <si>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</si>
  <si>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</si>
  <si>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</si>
  <si>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</si>
  <si>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</si>
  <si>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</si>
  <si>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</si>
  <si>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</si>
  <si>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</si>
  <si>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</si>
  <si>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</si>
  <si>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</si>
  <si>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</si>
  <si>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</si>
  <si>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</si>
  <si>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</si>
  <si>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</si>
  <si>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</si>
  <si>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</si>
  <si>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</si>
  <si>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</si>
  <si>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</si>
  <si>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</si>
  <si>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</si>
  <si>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</si>
  <si>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</si>
  <si>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</si>
  <si>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</si>
  <si>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</si>
  <si>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</si>
  <si>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</si>
  <si>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</si>
  <si>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</si>
  <si>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</si>
  <si>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</si>
  <si>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</si>
  <si>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</si>
  <si>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</si>
  <si>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</si>
  <si>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</si>
  <si>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</si>
  <si>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</si>
  <si>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</si>
  <si>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</si>
  <si>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</si>
  <si>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</si>
  <si>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</si>
  <si>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</si>
  <si>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</si>
  <si>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</si>
  <si>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</si>
  <si>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</si>
  <si>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</si>
  <si>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</si>
  <si>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</si>
  <si>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</si>
  <si>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</si>
  <si>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</si>
  <si>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</si>
  <si>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</si>
  <si>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</si>
  <si>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</si>
  <si>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</si>
  <si>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</si>
  <si>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</si>
  <si>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</si>
  <si>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</si>
  <si>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</si>
  <si>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</si>
  <si>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</si>
  <si>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</si>
  <si>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</si>
  <si>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</si>
  <si>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</si>
  <si>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</si>
  <si>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</si>
  <si>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</si>
  <si>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</si>
  <si>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</si>
  <si>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</si>
  <si>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</si>
  <si>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</si>
  <si>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</si>
  <si>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</si>
  <si>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</si>
  <si>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</si>
  <si>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</si>
  <si>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</si>
  <si>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</si>
  <si>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</si>
  <si>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</si>
  <si>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</si>
  <si>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</si>
  <si>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</si>
  <si>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</si>
  <si>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</si>
  <si>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</si>
  <si>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</si>
  <si>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</si>
  <si>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</si>
  <si>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</si>
  <si>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</si>
  <si>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</si>
  <si>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</si>
  <si>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</si>
  <si>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</si>
  <si>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</si>
  <si>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</si>
  <si>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</si>
  <si>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</si>
  <si>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</si>
  <si>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</si>
  <si>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</si>
  <si>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</si>
  <si>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</si>
  <si>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</si>
  <si>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</si>
  <si>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</si>
  <si>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</si>
  <si>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</si>
  <si>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</si>
  <si>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</si>
  <si>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</si>
  <si>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</si>
  <si>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</si>
  <si>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</si>
  <si>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</si>
  <si>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</si>
  <si>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</si>
  <si>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</si>
  <si>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</si>
  <si>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</si>
  <si>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</si>
  <si>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</si>
  <si>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</si>
  <si>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</si>
  <si>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</si>
  <si>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</si>
  <si>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</si>
  <si>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</si>
  <si>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</si>
  <si>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</si>
  <si>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</si>
  <si>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</si>
  <si>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</si>
  <si>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</si>
  <si>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</si>
  <si>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</si>
  <si>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</si>
  <si>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</si>
  <si>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</si>
  <si>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</si>
  <si>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</si>
  <si>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</si>
  <si>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</si>
  <si>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</si>
  <si>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</si>
  <si>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</si>
  <si>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</si>
  <si>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</si>
  <si>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</si>
  <si>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</si>
  <si>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</si>
  <si>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</si>
  <si>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</si>
  <si>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</si>
  <si>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</si>
  <si>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</si>
  <si>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</si>
  <si>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</si>
  <si>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</si>
  <si>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</si>
  <si>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</si>
  <si>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</si>
  <si>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</si>
  <si>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</si>
  <si>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</si>
  <si>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</si>
  <si>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</si>
  <si>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</si>
  <si>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</si>
  <si>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</si>
  <si>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</si>
  <si>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</si>
  <si>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</si>
  <si>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</si>
  <si>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</si>
  <si>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</si>
  <si>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</si>
  <si>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</si>
  <si>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</si>
  <si>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</si>
  <si>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</si>
  <si>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</si>
  <si>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</si>
  <si>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</si>
  <si>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</si>
  <si>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</si>
  <si>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</si>
  <si>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</si>
  <si>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</si>
  <si>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</si>
  <si>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</si>
  <si>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</si>
  <si>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</si>
  <si>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</si>
  <si>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</si>
  <si>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</si>
  <si>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</si>
  <si>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</si>
  <si>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</si>
  <si>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</si>
  <si>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</si>
  <si>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</si>
  <si>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</si>
  <si>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</si>
  <si>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</si>
  <si>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</si>
  <si>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</si>
  <si>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</si>
  <si>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</si>
  <si>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</si>
  <si>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</si>
  <si>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</si>
  <si>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</si>
  <si>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</si>
  <si>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</si>
  <si>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</si>
  <si>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</si>
  <si>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</si>
  <si>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</si>
  <si>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</si>
  <si>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</si>
  <si>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</si>
  <si>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</si>
  <si>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</si>
  <si>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</si>
  <si>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</si>
  <si>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</si>
  <si>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</si>
  <si>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</si>
  <si>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</si>
  <si>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</si>
  <si>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</si>
  <si>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</si>
  <si>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</si>
  <si>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</si>
  <si>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</si>
  <si>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</si>
  <si>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</si>
  <si>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</si>
  <si>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</si>
  <si>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</si>
  <si>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</si>
  <si>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</si>
  <si>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</si>
  <si>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</si>
  <si>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</si>
  <si>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</si>
  <si>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</si>
  <si>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</si>
  <si>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</si>
  <si>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</si>
  <si>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</si>
  <si>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</si>
  <si>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</si>
  <si>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</si>
  <si>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</si>
  <si>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</si>
  <si>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</si>
  <si>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</si>
  <si>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</si>
  <si>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</si>
  <si>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</si>
  <si>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</si>
  <si>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</si>
  <si>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</si>
  <si>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</si>
  <si>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</si>
  <si>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</si>
  <si>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</si>
  <si>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</si>
  <si>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</si>
  <si>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</si>
  <si>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</si>
  <si>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</si>
  <si>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</si>
  <si>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</si>
  <si>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</si>
  <si>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</si>
  <si>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</si>
  <si>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</si>
  <si>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</si>
  <si>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</si>
  <si>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</si>
  <si>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</si>
  <si>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</si>
  <si>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</si>
  <si>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</si>
  <si>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</si>
  <si>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</si>
  <si>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</si>
  <si>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</si>
  <si>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</si>
  <si>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</si>
  <si>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</si>
  <si>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</si>
  <si>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</si>
  <si>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</si>
  <si>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</si>
  <si>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</si>
  <si>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</si>
  <si>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</si>
  <si>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</si>
  <si>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</si>
  <si>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</si>
  <si>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</si>
  <si>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</si>
  <si>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</si>
  <si>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</si>
  <si>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</si>
  <si>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</si>
  <si>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</si>
  <si>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</si>
  <si>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</si>
  <si>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</si>
  <si>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</si>
  <si>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</si>
  <si>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</si>
  <si>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</si>
  <si>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</si>
  <si>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</si>
  <si>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</si>
  <si>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</si>
  <si>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</si>
  <si>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</si>
  <si>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</si>
  <si>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</si>
  <si>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</si>
  <si>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</si>
  <si>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</si>
  <si>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</si>
  <si>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</si>
  <si>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</si>
  <si>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</si>
  <si>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</si>
  <si>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</si>
  <si>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</si>
  <si>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</si>
  <si>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</si>
  <si>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</si>
  <si>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</si>
  <si>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</si>
  <si>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</si>
  <si>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</si>
  <si>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</si>
  <si>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</si>
  <si>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</si>
  <si>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</si>
  <si>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</si>
  <si>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</si>
  <si>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</si>
  <si>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</si>
  <si>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</si>
  <si>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</si>
  <si>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</si>
  <si>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</si>
  <si>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</si>
  <si>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</si>
  <si>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</si>
  <si>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</si>
  <si>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</si>
  <si>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</si>
  <si>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</si>
  <si>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</si>
  <si>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</si>
  <si>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</si>
  <si>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</si>
  <si>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</si>
  <si>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</si>
  <si>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</si>
  <si>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</si>
  <si>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</si>
  <si>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</si>
  <si>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</si>
  <si>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</si>
  <si>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</si>
  <si>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</si>
  <si>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</si>
  <si>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</si>
  <si>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</si>
  <si>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</si>
  <si>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</si>
  <si>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</si>
  <si>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</si>
  <si>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</si>
  <si>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</si>
  <si>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</si>
  <si>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</si>
  <si>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</si>
  <si>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</si>
  <si>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</si>
  <si>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</si>
  <si>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</si>
  <si>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</si>
  <si>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</si>
  <si>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</si>
  <si>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</si>
  <si>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</si>
  <si>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</si>
  <si>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</si>
  <si>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</si>
  <si>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</si>
  <si>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</si>
  <si>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</si>
  <si>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</si>
  <si>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</si>
  <si>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</si>
  <si>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</si>
  <si>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</si>
  <si>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</si>
  <si>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</si>
  <si>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</si>
  <si>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</si>
  <si>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</si>
  <si>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</si>
  <si>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</si>
  <si>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</si>
  <si>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</si>
  <si>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</si>
  <si>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</si>
  <si>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</si>
  <si>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</si>
  <si>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</si>
  <si>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</si>
  <si>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</si>
  <si>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</si>
  <si>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</si>
  <si>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</si>
  <si>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</si>
  <si>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</si>
  <si>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</si>
  <si>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</si>
  <si>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</si>
  <si>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</si>
  <si>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</si>
  <si>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</si>
  <si>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</si>
  <si>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</si>
  <si>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</si>
  <si>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</si>
  <si>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</si>
  <si>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</si>
  <si>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</si>
  <si>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</si>
  <si>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</si>
  <si>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</si>
  <si>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</si>
  <si>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</si>
  <si>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</si>
  <si>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</si>
  <si>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</si>
  <si>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</si>
  <si>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</si>
  <si>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</si>
  <si>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</si>
  <si>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</si>
  <si>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</si>
  <si>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</si>
  <si>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</si>
  <si>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</si>
  <si>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</si>
  <si>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</si>
  <si>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</si>
  <si>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</si>
  <si>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</si>
  <si>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</si>
  <si>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</si>
  <si>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</si>
  <si>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</si>
  <si>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</si>
  <si>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</si>
  <si>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</si>
  <si>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</si>
  <si>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</si>
  <si>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</si>
  <si>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</si>
  <si>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</si>
  <si>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</si>
  <si>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</si>
  <si>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</si>
  <si>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</si>
  <si>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</si>
  <si>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</si>
  <si>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</si>
  <si>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</si>
  <si>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</si>
  <si>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</si>
  <si>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</si>
  <si>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</si>
  <si>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</si>
  <si>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</si>
  <si>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</si>
  <si>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</si>
  <si>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</si>
  <si>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</si>
  <si>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</si>
  <si>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</si>
  <si>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</si>
  <si>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</si>
  <si>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</si>
  <si>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</si>
  <si>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</si>
  <si>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</si>
  <si>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</si>
  <si>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</si>
  <si>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</si>
  <si>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</si>
  <si>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</si>
  <si>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</si>
  <si>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</si>
  <si>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</si>
  <si>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</si>
  <si>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</si>
  <si>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</si>
  <si>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</si>
  <si>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</si>
  <si>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</si>
  <si>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</si>
  <si>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</si>
  <si>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</si>
  <si>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</si>
  <si>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</si>
  <si>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</si>
  <si>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</si>
  <si>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</si>
  <si>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</si>
  <si>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</si>
  <si>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</si>
  <si>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</si>
  <si>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</si>
  <si>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</si>
  <si>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</si>
  <si>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</si>
  <si>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</si>
  <si>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</si>
  <si>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</si>
  <si>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</si>
  <si>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</si>
  <si>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</si>
  <si>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</si>
  <si>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</si>
  <si>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</si>
  <si>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</si>
  <si>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</si>
  <si>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</si>
  <si>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</si>
  <si>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</si>
  <si>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</si>
  <si>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</si>
  <si>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</si>
  <si>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</si>
  <si>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</si>
  <si>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</si>
  <si>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</si>
  <si>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</si>
  <si>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</si>
  <si>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</si>
  <si>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</si>
  <si>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</si>
  <si>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</si>
  <si>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</si>
  <si>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</si>
  <si>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</si>
  <si>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</si>
  <si>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</si>
  <si>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</si>
  <si>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</si>
  <si>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</si>
  <si>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</si>
  <si>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</si>
  <si>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</si>
  <si>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</si>
  <si>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</si>
  <si>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</si>
  <si>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</si>
  <si>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</si>
  <si>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</si>
  <si>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</si>
  <si>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</si>
  <si>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</si>
  <si>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</si>
  <si>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</si>
  <si>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</si>
  <si>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</si>
  <si>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</si>
  <si>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</si>
  <si>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</si>
  <si>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</si>
  <si>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</si>
  <si>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</si>
  <si>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</si>
  <si>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</si>
  <si>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</si>
  <si>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</si>
  <si>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</si>
  <si>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</si>
  <si>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</si>
  <si>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</si>
  <si>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</si>
  <si>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</si>
  <si>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</si>
  <si>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</si>
  <si>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</si>
  <si>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</si>
  <si>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</si>
  <si>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</si>
  <si>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</si>
  <si>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</si>
  <si>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</si>
  <si>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</si>
  <si>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</si>
  <si>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</si>
  <si>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</si>
  <si>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</si>
  <si>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</si>
  <si>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</si>
  <si>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</si>
  <si>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</si>
  <si>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</si>
  <si>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</si>
  <si>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</si>
  <si>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</si>
  <si>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</si>
  <si>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</si>
  <si>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</si>
  <si>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</si>
  <si>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</si>
  <si>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</si>
  <si>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</si>
  <si>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</si>
  <si>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</si>
  <si>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</si>
  <si>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</si>
  <si>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</si>
  <si>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</si>
  <si>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</si>
  <si>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</si>
  <si>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</si>
  <si>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</si>
  <si>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</si>
  <si>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</si>
  <si>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</si>
  <si>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</si>
  <si>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</si>
  <si>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</si>
  <si>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</si>
  <si>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</si>
  <si>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</si>
  <si>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</si>
  <si>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</si>
  <si>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</si>
  <si>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</si>
  <si>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</si>
  <si>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</si>
  <si>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</si>
  <si>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</si>
  <si>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</si>
  <si>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</si>
  <si>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</si>
  <si>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</si>
  <si>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</si>
  <si>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</si>
  <si>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</si>
  <si>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</si>
  <si>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</si>
  <si>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</si>
  <si>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</si>
  <si>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</si>
  <si>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</si>
  <si>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</si>
  <si>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</si>
  <si>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</si>
  <si>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</si>
  <si>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</si>
  <si>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</si>
  <si>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</si>
  <si>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</si>
  <si>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</si>
  <si>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</si>
  <si>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</si>
  <si>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</si>
  <si>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</si>
  <si>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</si>
  <si>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</si>
  <si>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</si>
  <si>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</si>
  <si>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</si>
  <si>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</si>
  <si>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</si>
  <si>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</si>
  <si>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</si>
  <si>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</si>
  <si>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</si>
  <si>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</si>
  <si>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</si>
  <si>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</si>
  <si>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</si>
  <si>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</si>
  <si>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</si>
  <si>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</si>
  <si>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</si>
  <si>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</si>
  <si>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</si>
  <si>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</si>
  <si>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</si>
  <si>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</si>
  <si>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</si>
  <si>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</si>
  <si>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</si>
  <si>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</si>
  <si>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</si>
  <si>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</si>
  <si>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</si>
  <si>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</si>
  <si>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</si>
  <si>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</si>
  <si>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</si>
  <si>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</si>
  <si>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</si>
  <si>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</si>
  <si>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</si>
  <si>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</si>
  <si>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</si>
  <si>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</si>
  <si>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</si>
  <si>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</si>
  <si>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</si>
  <si>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</si>
  <si>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</si>
  <si>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</si>
  <si>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</si>
  <si>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</si>
  <si>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</si>
  <si>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</si>
  <si>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</si>
  <si>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</si>
  <si>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</si>
  <si>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</si>
  <si>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</si>
  <si>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</si>
  <si>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</si>
  <si>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</si>
  <si>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</si>
  <si>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</si>
  <si>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</si>
  <si>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</si>
  <si>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</si>
  <si>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</si>
  <si>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</si>
  <si>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</si>
  <si>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</si>
  <si>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</si>
  <si>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</si>
  <si>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</si>
  <si>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</si>
  <si>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</si>
  <si>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</si>
  <si>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</si>
  <si>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</si>
  <si>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</si>
  <si>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</si>
  <si>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</si>
  <si>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</si>
  <si>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</si>
  <si>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</si>
  <si>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</si>
  <si>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</si>
  <si>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</si>
  <si>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</si>
  <si>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</si>
  <si>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</si>
  <si>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</si>
  <si>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</si>
  <si>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</si>
  <si>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</si>
  <si>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</si>
  <si>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</si>
  <si>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</si>
  <si>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</si>
  <si>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</si>
  <si>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</si>
  <si>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</si>
  <si>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</si>
  <si>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</si>
  <si>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</si>
  <si>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</si>
  <si>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</si>
  <si>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</si>
  <si>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</si>
  <si>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</si>
  <si>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</si>
  <si>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</si>
  <si>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</si>
  <si>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</si>
  <si>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</si>
  <si>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</si>
  <si>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</si>
  <si>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</si>
  <si>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</si>
  <si>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</si>
  <si>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</si>
  <si>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</si>
  <si>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</si>
  <si>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</si>
  <si>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</si>
  <si>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</si>
  <si>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</si>
  <si>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</si>
  <si>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</si>
  <si>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</si>
  <si>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</si>
  <si>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</si>
  <si>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</si>
  <si>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</si>
  <si>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</si>
  <si>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</si>
  <si>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</si>
  <si>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</si>
  <si>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</si>
  <si>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</si>
  <si>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</si>
  <si>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</si>
  <si>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</si>
  <si>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</si>
  <si>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</si>
  <si>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</si>
  <si>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</si>
  <si>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</si>
  <si>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</si>
  <si>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</si>
  <si>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</si>
  <si>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</si>
  <si>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</si>
  <si>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</si>
  <si>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</si>
  <si>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</si>
  <si>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</si>
  <si>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</si>
  <si>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</si>
  <si>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</si>
  <si>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</si>
  <si>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</si>
  <si>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</si>
  <si>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</si>
  <si>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</si>
  <si>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</si>
  <si>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</si>
  <si>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</si>
  <si>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</si>
  <si>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</si>
  <si>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</si>
  <si>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</si>
  <si>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</si>
  <si>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</si>
  <si>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</si>
  <si>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</si>
  <si>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</si>
  <si>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</si>
  <si>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</si>
  <si>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</si>
  <si>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</si>
  <si>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</si>
  <si>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</si>
  <si>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</si>
  <si>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</si>
  <si>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</si>
  <si>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</si>
  <si>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</si>
  <si>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</si>
  <si>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</si>
  <si>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</si>
  <si>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</si>
  <si>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</si>
  <si>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</si>
  <si>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</si>
  <si>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</si>
  <si>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</si>
  <si>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</si>
  <si>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</si>
  <si>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</si>
  <si>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</si>
  <si>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</si>
  <si>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</si>
  <si>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</si>
  <si>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</si>
  <si>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</si>
  <si>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</si>
  <si>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</si>
  <si>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</si>
  <si>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</si>
  <si>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</si>
  <si>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</si>
  <si>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</si>
  <si>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</si>
  <si>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</si>
  <si>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</si>
  <si>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</si>
  <si>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</si>
  <si>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</si>
  <si>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</si>
  <si>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</si>
  <si>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</si>
  <si>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</si>
  <si>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</si>
  <si>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</si>
  <si>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</si>
  <si>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</si>
  <si>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</si>
  <si>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</si>
  <si>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</si>
  <si>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</si>
  <si>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</si>
  <si>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</si>
  <si>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</si>
  <si>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</si>
  <si>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</si>
  <si>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</si>
  <si>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</si>
  <si>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</si>
  <si>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</si>
  <si>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</si>
  <si>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</si>
  <si>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</si>
  <si>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</si>
  <si>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</si>
  <si>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</si>
  <si>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</si>
  <si>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</si>
  <si>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</si>
  <si>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</si>
  <si>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</si>
  <si>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</si>
  <si>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</si>
  <si>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</si>
  <si>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</si>
  <si>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</si>
  <si>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</si>
  <si>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</si>
  <si>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</si>
  <si>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</si>
  <si>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</si>
  <si>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</si>
  <si>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</si>
  <si>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</si>
  <si>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</si>
  <si>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</si>
  <si>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</si>
  <si>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</si>
  <si>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</si>
  <si>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</si>
  <si>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</si>
  <si>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</si>
  <si>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</si>
  <si>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</si>
  <si>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</si>
  <si>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</si>
  <si>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</si>
  <si>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</si>
  <si>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</si>
  <si>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</si>
  <si>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</si>
  <si>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</si>
  <si>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</si>
  <si>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</si>
  <si>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</si>
  <si>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</si>
  <si>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</si>
  <si>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</si>
  <si>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</si>
  <si>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</si>
  <si>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</si>
  <si>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</si>
  <si>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</si>
  <si>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</si>
  <si>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</si>
  <si>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</si>
  <si>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</si>
  <si>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</si>
  <si>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</si>
  <si>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</si>
  <si>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</si>
  <si>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</si>
  <si>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</si>
  <si>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</si>
  <si>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</si>
  <si>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</si>
  <si>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</si>
  <si>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</si>
  <si>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</si>
  <si>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</si>
  <si>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</si>
  <si>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</si>
  <si>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</si>
  <si>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</si>
  <si>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</si>
  <si>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</si>
  <si>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</si>
  <si>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</si>
  <si>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</si>
  <si>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</si>
  <si>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</si>
  <si>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</si>
  <si>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</si>
  <si>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</si>
  <si>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</si>
  <si>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</si>
  <si>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</si>
  <si>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</si>
  <si>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</si>
  <si>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</si>
  <si>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</si>
  <si>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</si>
  <si>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</si>
  <si>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</si>
  <si>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</si>
  <si>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</si>
  <si>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</si>
  <si>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</si>
  <si>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</si>
  <si>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</si>
  <si>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</si>
  <si>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</si>
  <si>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</si>
  <si>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</si>
  <si>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</si>
  <si>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</si>
  <si>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</si>
  <si>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</si>
  <si>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</si>
  <si>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</si>
  <si>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</si>
  <si>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</si>
  <si>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</si>
  <si>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</si>
  <si>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</si>
  <si>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</si>
  <si>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</si>
  <si>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</si>
  <si>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</si>
  <si>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</si>
  <si>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</si>
  <si>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</si>
  <si>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</si>
  <si>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</si>
  <si>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</si>
  <si>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</si>
  <si>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</si>
  <si>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</si>
  <si>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</si>
  <si>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</si>
  <si>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</si>
  <si>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</si>
  <si>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</si>
  <si>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</si>
  <si>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</si>
  <si>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</si>
  <si>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</si>
  <si>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</si>
  <si>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</si>
  <si>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</si>
  <si>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</si>
  <si>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</si>
  <si>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</si>
  <si>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</si>
  <si>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</si>
  <si>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</si>
  <si>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</si>
  <si>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</si>
  <si>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</si>
  <si>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</si>
  <si>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</si>
  <si>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</si>
  <si>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</si>
  <si>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</si>
  <si>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</si>
  <si>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</si>
  <si>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</si>
  <si>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</si>
  <si>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</si>
  <si>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</si>
  <si>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</si>
  <si>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</si>
  <si>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</si>
  <si>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</si>
  <si>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</si>
  <si>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</si>
  <si>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</si>
  <si>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</si>
  <si>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</si>
  <si>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</si>
  <si>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</si>
  <si>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</si>
  <si>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</si>
  <si>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</si>
  <si>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</si>
  <si>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</si>
  <si>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</si>
  <si>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</si>
  <si>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</si>
  <si>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</si>
  <si>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</si>
  <si>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</si>
  <si>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</si>
  <si>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</si>
  <si>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</si>
  <si>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</si>
  <si>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</si>
  <si>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</si>
  <si>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</si>
  <si>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</si>
  <si>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</si>
  <si>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</si>
  <si>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</si>
  <si>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</si>
  <si>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</si>
  <si>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</si>
  <si>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</si>
  <si>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</si>
  <si>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</si>
  <si>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</si>
  <si>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</si>
  <si>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</si>
  <si>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</si>
  <si>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</si>
  <si>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</si>
  <si>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</si>
  <si>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</si>
  <si>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</si>
  <si>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</si>
  <si>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</si>
  <si>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</si>
  <si>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</si>
  <si>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</si>
  <si>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</si>
  <si>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</si>
  <si>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</si>
  <si>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</si>
  <si>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</si>
  <si>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</si>
  <si>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</si>
  <si>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</si>
  <si>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</si>
  <si>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</si>
  <si>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</si>
  <si>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</si>
  <si>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</si>
  <si>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</si>
  <si>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</si>
  <si>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</si>
  <si>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</si>
  <si>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</si>
  <si>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</si>
  <si>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</si>
  <si>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</si>
  <si>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</si>
  <si>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</si>
  <si>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</si>
  <si>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</si>
  <si>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</si>
  <si>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</si>
  <si>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</si>
  <si>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</si>
  <si>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</si>
  <si>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</si>
  <si>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</si>
  <si>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</si>
  <si>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</si>
  <si>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</si>
  <si>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</si>
  <si>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</si>
  <si>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</si>
  <si>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</si>
  <si>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</si>
  <si>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</si>
  <si>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</si>
  <si>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</si>
  <si>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</si>
  <si>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</si>
  <si>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</si>
  <si>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</si>
  <si>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</si>
  <si>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</si>
  <si>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</si>
  <si>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</si>
  <si>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</si>
  <si>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</si>
  <si>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</si>
  <si>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</si>
  <si>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</si>
  <si>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</si>
  <si>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</si>
  <si>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</si>
  <si>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</si>
  <si>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</si>
  <si>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</si>
  <si>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</si>
  <si>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</si>
  <si>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</si>
  <si>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</si>
  <si>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</si>
  <si>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</si>
  <si>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</si>
  <si>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</si>
  <si>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</si>
  <si>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</si>
  <si>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</si>
  <si>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</si>
  <si>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</si>
  <si>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</si>
  <si>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</si>
  <si>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</si>
  <si>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</si>
  <si>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</si>
  <si>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</si>
  <si>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</si>
  <si>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</si>
  <si>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</si>
  <si>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</si>
  <si>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</si>
  <si>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</si>
  <si>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</si>
  <si>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</si>
  <si>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</si>
  <si>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</si>
  <si>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</si>
  <si>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</si>
  <si>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</si>
  <si>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</si>
  <si>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</si>
  <si>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</si>
  <si>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</si>
  <si>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</si>
  <si>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</si>
  <si>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</si>
  <si>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</si>
  <si>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</si>
  <si>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</si>
  <si>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</si>
  <si>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</si>
  <si>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</si>
  <si>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</si>
  <si>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</si>
  <si>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</si>
  <si>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</si>
  <si>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</si>
  <si>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</si>
  <si>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</si>
  <si>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</si>
  <si>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</si>
  <si>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</si>
  <si>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</si>
  <si>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</si>
  <si>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</si>
  <si>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</si>
  <si>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</si>
  <si>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</si>
  <si>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</si>
  <si>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</si>
  <si>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</si>
  <si>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</si>
  <si>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</si>
  <si>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</si>
  <si>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</si>
  <si>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</si>
  <si>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</si>
  <si>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</si>
  <si>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</si>
  <si>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</si>
  <si>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</si>
  <si>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</si>
  <si>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</si>
  <si>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</si>
  <si>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</si>
  <si>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</si>
  <si>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</si>
  <si>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</si>
  <si>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</si>
  <si>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</si>
  <si>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</si>
  <si>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</si>
  <si>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</si>
  <si>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</si>
  <si>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</si>
  <si>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</si>
  <si>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</si>
  <si>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</si>
  <si>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</si>
  <si>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</si>
  <si>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</si>
  <si>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</si>
  <si>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</si>
  <si>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</si>
  <si>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</si>
  <si>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</si>
  <si>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</si>
  <si>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</si>
  <si>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</si>
  <si>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</si>
  <si>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</si>
  <si>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</si>
  <si>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</si>
  <si>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</si>
  <si>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</si>
  <si>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</si>
  <si>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</si>
  <si>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</si>
  <si>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</si>
  <si>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</si>
  <si>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</si>
  <si>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</si>
  <si>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</si>
  <si>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</si>
  <si>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</si>
  <si>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</si>
  <si>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</si>
  <si>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</si>
  <si>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</si>
  <si>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</si>
  <si>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</si>
  <si>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</si>
  <si>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</si>
  <si>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</si>
  <si>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</si>
  <si>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</si>
  <si>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</si>
  <si>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</si>
  <si>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</si>
  <si>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</si>
  <si>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</si>
  <si>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</si>
  <si>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</si>
  <si>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</si>
  <si>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</si>
  <si>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</si>
  <si>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</si>
  <si>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</si>
  <si>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</si>
  <si>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</si>
  <si>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</si>
  <si>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</si>
  <si>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</si>
  <si>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</si>
  <si>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</si>
  <si>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</si>
  <si>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</si>
  <si>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</si>
  <si>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</si>
  <si>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</si>
  <si>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</si>
  <si>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</si>
  <si>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</si>
  <si>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</si>
  <si>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</si>
  <si>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</si>
  <si>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</si>
  <si>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</si>
  <si>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</si>
  <si>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</si>
  <si>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</si>
  <si>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</si>
  <si>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</si>
  <si>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</si>
  <si>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</si>
  <si>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</si>
  <si>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</si>
  <si>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</si>
  <si>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</si>
  <si>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</si>
  <si>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</si>
  <si>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</si>
  <si>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</si>
  <si>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</si>
  <si>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</si>
  <si>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</si>
  <si>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</si>
  <si>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</si>
  <si>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</si>
  <si>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</si>
  <si>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</si>
  <si>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</si>
  <si>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</si>
  <si>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</si>
  <si>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</si>
  <si>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</si>
  <si>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</si>
  <si>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</si>
  <si>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</si>
  <si>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</si>
  <si>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</si>
  <si>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</si>
  <si>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</si>
  <si>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</si>
  <si>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</si>
  <si>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</si>
  <si>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</si>
  <si>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</si>
  <si>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</si>
  <si>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</si>
  <si>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</si>
  <si>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</si>
  <si>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</si>
  <si>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</si>
  <si>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</si>
  <si>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</si>
  <si>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</si>
  <si>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</si>
  <si>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</si>
  <si>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</si>
  <si>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</si>
  <si>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</si>
  <si>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</si>
  <si>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</si>
  <si>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</si>
  <si>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</si>
  <si>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</si>
  <si>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</si>
  <si>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</si>
  <si>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</si>
  <si>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</si>
  <si>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</si>
  <si>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</si>
  <si>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</si>
  <si>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</si>
  <si>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</si>
  <si>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</si>
  <si>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</si>
  <si>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</si>
  <si>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</si>
  <si>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</si>
  <si>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</si>
  <si>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</si>
  <si>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</si>
  <si>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</si>
  <si>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</si>
  <si>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</si>
  <si>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</si>
  <si>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</si>
  <si>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</si>
  <si>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</si>
  <si>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</si>
  <si>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</si>
  <si>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</si>
  <si>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</si>
  <si>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</si>
  <si>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</si>
  <si>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</si>
  <si>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</si>
  <si>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</si>
  <si>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</si>
  <si>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</si>
  <si>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</si>
  <si>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</si>
  <si>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</si>
  <si>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</si>
  <si>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</si>
  <si>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</si>
  <si>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</si>
  <si>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</si>
  <si>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</si>
  <si>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</si>
  <si>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</si>
  <si>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</si>
  <si>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</si>
  <si>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</si>
  <si>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</si>
  <si>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</si>
  <si>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</si>
  <si>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</si>
  <si>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</si>
  <si>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</si>
  <si>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</si>
  <si>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</si>
  <si>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</si>
  <si>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</si>
  <si>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</si>
  <si>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</si>
  <si>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</si>
  <si>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</si>
  <si>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</si>
  <si>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</si>
  <si>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</si>
  <si>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</si>
  <si>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</si>
  <si>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</si>
  <si>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</si>
  <si>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</si>
  <si>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</si>
  <si>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</si>
  <si>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</si>
  <si>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</si>
  <si>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</si>
  <si>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</si>
  <si>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</si>
  <si>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</si>
  <si>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</si>
  <si>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</si>
  <si>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</si>
  <si>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</si>
  <si>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</si>
  <si>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</si>
  <si>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</si>
  <si>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</si>
  <si>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</si>
  <si>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</si>
  <si>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</si>
  <si>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</si>
  <si>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</si>
  <si>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</si>
  <si>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</si>
  <si>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</si>
  <si>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</si>
  <si>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</si>
  <si>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</si>
  <si>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</si>
  <si>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</si>
  <si>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</si>
  <si>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</si>
  <si>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</si>
  <si>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</si>
  <si>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</si>
  <si>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</si>
  <si>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</si>
  <si>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</si>
  <si>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</si>
  <si>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</si>
  <si>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</si>
  <si>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</si>
  <si>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</si>
  <si>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</si>
  <si>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</si>
  <si>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</si>
  <si>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</si>
  <si>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</si>
  <si>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</si>
  <si>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</si>
  <si>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</si>
  <si>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</si>
  <si>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</si>
  <si>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</si>
  <si>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</si>
  <si>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</si>
  <si>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</si>
  <si>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</si>
  <si>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</si>
  <si>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</si>
  <si>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</si>
  <si>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</si>
  <si>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</si>
  <si>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</si>
  <si>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</si>
  <si>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</si>
  <si>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</si>
  <si>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</si>
  <si>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</si>
  <si>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</si>
  <si>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</si>
  <si>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</si>
  <si>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</si>
  <si>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</si>
  <si>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</si>
  <si>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</si>
  <si>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</si>
  <si>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</si>
  <si>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</si>
  <si>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</si>
  <si>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</si>
  <si>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</si>
  <si>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</si>
  <si>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</si>
  <si>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</si>
  <si>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</si>
  <si>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</si>
  <si>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</si>
  <si>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</si>
  <si>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</si>
  <si>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</si>
  <si>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</si>
  <si>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</si>
  <si>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</si>
  <si>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</si>
  <si>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</si>
  <si>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</si>
  <si>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</si>
  <si>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</si>
  <si>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</si>
  <si>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</si>
  <si>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</si>
  <si>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</si>
  <si>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</si>
  <si>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</si>
  <si>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</si>
  <si>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</si>
  <si>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</si>
  <si>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</si>
  <si>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</si>
  <si>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</si>
  <si>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</si>
  <si>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</si>
  <si>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</si>
  <si>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</si>
  <si>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</si>
  <si>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</si>
  <si>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</si>
  <si>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</si>
  <si>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</si>
  <si>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</si>
  <si>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</si>
  <si>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</si>
  <si>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</si>
  <si>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</si>
  <si>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</si>
  <si>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</si>
  <si>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</si>
  <si>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</si>
  <si>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</si>
  <si>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</si>
  <si>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</si>
  <si>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</si>
  <si>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</si>
  <si>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</si>
  <si>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</si>
  <si>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</si>
  <si>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</si>
  <si>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</si>
  <si>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</si>
  <si>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</si>
  <si>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</si>
  <si>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</si>
  <si>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</si>
  <si>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</si>
  <si>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</si>
  <si>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</si>
  <si>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</si>
  <si>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</si>
  <si>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</si>
  <si>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</si>
  <si>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</si>
  <si>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</si>
  <si>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</si>
  <si>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</si>
  <si>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</si>
  <si>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</si>
  <si>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</si>
  <si>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</si>
  <si>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</si>
  <si>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</si>
  <si>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</si>
  <si>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</si>
  <si>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</si>
  <si>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</si>
  <si>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</si>
  <si>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</si>
  <si>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</si>
  <si>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</si>
  <si>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</si>
  <si>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</si>
  <si>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</si>
  <si>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</si>
  <si>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</si>
  <si>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</si>
  <si>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</si>
  <si>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</si>
  <si>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</si>
  <si>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</si>
  <si>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</si>
  <si>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</si>
  <si>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</si>
  <si>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</si>
  <si>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</si>
  <si>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</si>
  <si>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</si>
  <si>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</si>
  <si>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</si>
  <si>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</si>
  <si>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</si>
  <si>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</si>
  <si>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</si>
  <si>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</si>
  <si>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</si>
  <si>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</si>
  <si>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</si>
  <si>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</si>
  <si>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</si>
  <si>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</si>
  <si>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</si>
  <si>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</si>
  <si>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</si>
  <si>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</si>
  <si>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</si>
  <si>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</si>
  <si>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</si>
  <si>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</si>
  <si>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</si>
  <si>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</si>
  <si>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</si>
  <si>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</si>
  <si>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</si>
  <si>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</si>
  <si>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</si>
  <si>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</si>
  <si>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</si>
  <si>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</si>
  <si>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</si>
  <si>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</si>
  <si>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</si>
  <si>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</si>
  <si>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</si>
  <si>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</si>
  <si>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</si>
  <si>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</si>
  <si>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</si>
  <si>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</si>
  <si>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</si>
  <si>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</si>
  <si>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</si>
  <si>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</si>
  <si>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</si>
  <si>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</si>
  <si>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</si>
  <si>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</si>
  <si>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</si>
  <si>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</si>
  <si>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</si>
  <si>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</si>
  <si>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</si>
  <si>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</si>
  <si>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</si>
  <si>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</si>
  <si>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</si>
  <si>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</si>
  <si>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</si>
  <si>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</si>
  <si>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</si>
  <si>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</si>
  <si>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</si>
  <si>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</si>
  <si>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</si>
  <si>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</si>
  <si>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</si>
  <si>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</si>
  <si>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</si>
  <si>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</si>
  <si>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</si>
  <si>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</si>
  <si>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</si>
  <si>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</si>
  <si>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</si>
  <si>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</si>
  <si>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</si>
  <si>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</si>
  <si>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</si>
  <si>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</si>
  <si>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</si>
  <si>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</si>
  <si>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</si>
  <si>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</si>
  <si>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</si>
  <si>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</si>
  <si>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</si>
  <si>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</si>
  <si>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</si>
  <si>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</si>
  <si>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</si>
  <si>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</si>
  <si>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</si>
  <si>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</si>
  <si>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</si>
  <si>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</si>
  <si>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</si>
  <si>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</si>
  <si>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</si>
  <si>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</si>
  <si>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</si>
  <si>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</si>
  <si>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</si>
  <si>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</si>
  <si>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</si>
  <si>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</si>
  <si>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</si>
  <si>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</si>
  <si>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</si>
  <si>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</si>
  <si>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</si>
  <si>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</si>
  <si>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</si>
  <si>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</si>
  <si>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</si>
  <si>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</si>
  <si>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</si>
  <si>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</si>
  <si>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</si>
  <si>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</si>
  <si>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</si>
  <si>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</si>
  <si>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</si>
  <si>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</si>
  <si>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</si>
  <si>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</si>
  <si>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</si>
  <si>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</si>
  <si>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</si>
  <si>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</si>
  <si>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</si>
  <si>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</si>
  <si>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</si>
  <si>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</si>
  <si>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</si>
  <si>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</si>
  <si>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</si>
  <si>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</si>
  <si>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</si>
  <si>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</si>
  <si>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</si>
  <si>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</si>
  <si>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</si>
  <si>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</si>
  <si>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</si>
  <si>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</si>
  <si>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</si>
  <si>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</si>
  <si>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</si>
  <si>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</si>
  <si>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</si>
  <si>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</si>
  <si>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</si>
  <si>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</si>
  <si>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</si>
  <si>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</si>
  <si>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</si>
  <si>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</si>
  <si>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</si>
  <si>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</si>
  <si>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</si>
  <si>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</si>
  <si>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</si>
  <si>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</si>
  <si>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</si>
  <si>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</si>
  <si>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</si>
  <si>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</si>
  <si>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</si>
  <si>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</si>
  <si>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</si>
  <si>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</si>
  <si>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</si>
  <si>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</si>
  <si>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</si>
  <si>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</si>
  <si>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</si>
  <si>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</si>
  <si>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</si>
  <si>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</si>
  <si>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</si>
  <si>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</si>
  <si>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</si>
  <si>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</si>
  <si>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</si>
  <si>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</si>
  <si>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</si>
  <si>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</si>
  <si>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</si>
  <si>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</si>
  <si>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</si>
  <si>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</si>
  <si>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</si>
  <si>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</si>
  <si>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</si>
  <si>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</si>
  <si>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</si>
  <si>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</si>
  <si>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</si>
  <si>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</si>
  <si>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</si>
  <si>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</si>
  <si>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</si>
  <si>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</si>
  <si>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</si>
  <si>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</si>
  <si>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</si>
  <si>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</si>
  <si>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</si>
  <si>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</si>
  <si>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</si>
  <si>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</si>
  <si>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</si>
  <si>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</si>
  <si>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</si>
  <si>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</si>
  <si>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</si>
  <si>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</si>
  <si>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</si>
  <si>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</si>
  <si>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</si>
  <si>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</si>
  <si>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</si>
  <si>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</si>
  <si>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</si>
  <si>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</si>
  <si>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</si>
  <si>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</si>
  <si>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</si>
  <si>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</si>
  <si>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</si>
  <si>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</si>
  <si>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</si>
  <si>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</si>
  <si>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</si>
  <si>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</si>
  <si>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</si>
  <si>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</si>
  <si>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</si>
  <si>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</si>
  <si>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</si>
  <si>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</si>
  <si>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</si>
  <si>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</si>
  <si>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</si>
  <si>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</si>
  <si>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</si>
  <si>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</si>
  <si>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</si>
  <si>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</si>
  <si>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</si>
  <si>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</si>
  <si>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</si>
  <si>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</si>
  <si>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</si>
  <si>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</si>
  <si>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</si>
  <si>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</si>
  <si>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</si>
  <si>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</si>
  <si>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</si>
  <si>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</si>
  <si>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</si>
  <si>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</si>
  <si>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</si>
  <si>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</si>
  <si>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</si>
  <si>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</si>
  <si>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</si>
  <si>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</si>
  <si>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</si>
  <si>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</si>
  <si>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</si>
  <si>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</si>
  <si>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</si>
  <si>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</si>
  <si>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</si>
  <si>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</si>
  <si>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</si>
  <si>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</si>
  <si>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</si>
  <si>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</si>
  <si>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</si>
  <si>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</si>
  <si>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</si>
  <si>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</si>
  <si>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</si>
  <si>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</si>
  <si>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</si>
  <si>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</si>
  <si>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</si>
  <si>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</si>
  <si>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</si>
  <si>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</si>
  <si>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</si>
  <si>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</si>
  <si>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</si>
  <si>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</si>
  <si>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</si>
  <si>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</si>
  <si>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</si>
  <si>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</si>
  <si>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</si>
  <si>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</si>
  <si>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</si>
  <si>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</si>
  <si>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</si>
  <si>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</si>
  <si>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</si>
  <si>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</si>
  <si>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</si>
  <si>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</si>
  <si>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</si>
  <si>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</si>
  <si>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</si>
  <si>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</si>
  <si>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</si>
  <si>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</si>
  <si>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</si>
  <si>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</si>
  <si>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</si>
  <si>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</si>
  <si>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</si>
  <si>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</si>
  <si>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</si>
  <si>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</si>
  <si>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</si>
  <si>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</si>
  <si>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</si>
  <si>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</si>
  <si>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</si>
  <si>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</si>
  <si>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</si>
  <si>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</si>
  <si>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</si>
  <si>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</si>
  <si>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</si>
  <si>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</si>
  <si>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</si>
  <si>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</si>
  <si>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</si>
  <si>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</si>
  <si>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</si>
  <si>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</si>
  <si>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</si>
  <si>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</si>
  <si>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</si>
  <si>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</si>
  <si>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</si>
  <si>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</si>
  <si>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</si>
  <si>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</si>
  <si>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</si>
  <si>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</si>
  <si>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</si>
  <si>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</si>
  <si>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</si>
  <si>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</si>
  <si>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</si>
  <si>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</si>
  <si>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</si>
  <si>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</si>
  <si>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</si>
  <si>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</si>
  <si>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</si>
  <si>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</si>
  <si>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</si>
  <si>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</si>
  <si>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</si>
  <si>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</si>
  <si>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</si>
  <si>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</si>
  <si>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</si>
  <si>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</si>
  <si>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</si>
  <si>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</si>
  <si>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</si>
  <si>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</si>
  <si>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</si>
  <si>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</si>
  <si>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</si>
  <si>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</si>
  <si>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</si>
  <si>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</si>
  <si>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</si>
  <si>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</si>
  <si>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</si>
  <si>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</si>
  <si>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</si>
  <si>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</si>
  <si>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</si>
  <si>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</si>
  <si>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</si>
  <si>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</si>
  <si>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</si>
  <si>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</si>
  <si>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</si>
  <si>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</si>
  <si>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</si>
  <si>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</si>
  <si>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</si>
  <si>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</si>
  <si>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</si>
  <si>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</si>
  <si>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</si>
  <si>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</si>
  <si>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</si>
  <si>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</si>
  <si>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</si>
  <si>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</si>
  <si>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</si>
  <si>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</si>
  <si>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</si>
  <si>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</si>
  <si>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</si>
  <si>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</si>
  <si>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</si>
  <si>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</si>
  <si>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</si>
  <si>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</si>
  <si>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</si>
  <si>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</si>
  <si>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</si>
  <si>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</si>
  <si>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</si>
  <si>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</si>
  <si>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</si>
  <si>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</si>
  <si>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</si>
  <si>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</si>
  <si>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</si>
  <si>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</si>
  <si>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</si>
  <si>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</si>
  <si>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</si>
  <si>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</si>
  <si>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</si>
  <si>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</si>
  <si>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</si>
  <si>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</si>
  <si>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</si>
  <si>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</si>
  <si>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</si>
  <si>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</si>
  <si>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</si>
  <si>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</si>
  <si>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</si>
  <si>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</si>
  <si>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</si>
  <si>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</si>
  <si>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</si>
  <si>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</si>
  <si>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</si>
  <si>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</si>
  <si>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</si>
  <si>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</si>
  <si>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</si>
  <si>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</si>
  <si>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</si>
  <si>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</si>
  <si>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</si>
  <si>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</si>
  <si>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</si>
  <si>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</si>
  <si>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</si>
  <si>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</si>
  <si>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</si>
  <si>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</si>
  <si>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</si>
  <si>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</si>
  <si>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</si>
  <si>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</si>
  <si>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</si>
  <si>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</si>
  <si>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</si>
  <si>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</si>
  <si>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</si>
  <si>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</si>
  <si>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</si>
  <si>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</si>
  <si>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</si>
  <si>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</si>
  <si>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</si>
  <si>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</si>
  <si>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</si>
  <si>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</si>
  <si>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</si>
  <si>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</si>
  <si>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</si>
  <si>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</si>
  <si>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</si>
  <si>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</si>
  <si>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</si>
  <si>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</si>
  <si>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</si>
  <si>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</si>
  <si>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</si>
  <si>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</si>
  <si>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</si>
  <si>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</si>
  <si>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</si>
  <si>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</si>
  <si>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</si>
  <si>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</si>
  <si>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</si>
  <si>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</si>
  <si>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</si>
  <si>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</si>
  <si>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</si>
  <si>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</si>
  <si>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</si>
  <si>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</si>
  <si>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</si>
  <si>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</si>
  <si>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</si>
  <si>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</si>
  <si>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</si>
  <si>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</si>
  <si>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</si>
  <si>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</si>
  <si>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</si>
  <si>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</si>
  <si>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</si>
  <si>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</si>
  <si>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</si>
  <si>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</si>
  <si>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</si>
  <si>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</si>
  <si>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</si>
  <si>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</si>
  <si>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</si>
  <si>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</si>
  <si>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</si>
  <si>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</si>
  <si>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</si>
  <si>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</si>
  <si>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</si>
  <si>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</si>
  <si>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</si>
  <si>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</si>
  <si>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</si>
  <si>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</si>
  <si>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</si>
  <si>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</si>
  <si>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</si>
  <si>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</si>
  <si>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</si>
  <si>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</si>
  <si>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</si>
  <si>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</si>
  <si>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</si>
  <si>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</si>
  <si>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</si>
  <si>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</si>
  <si>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</si>
  <si>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</si>
  <si>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</si>
  <si>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</si>
  <si>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</si>
  <si>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</si>
  <si>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</si>
  <si>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</si>
  <si>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</si>
  <si>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</si>
  <si>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</si>
  <si>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</si>
  <si>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</si>
  <si>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</si>
  <si>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</si>
  <si>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</si>
  <si>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</si>
  <si>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</si>
  <si>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</si>
  <si>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</si>
  <si>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</si>
  <si>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</si>
  <si>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</si>
  <si>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</si>
  <si>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</si>
  <si>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</si>
  <si>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</si>
  <si>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</si>
  <si>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</si>
  <si>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</si>
  <si>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</si>
  <si>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</si>
  <si>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</si>
  <si>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</si>
  <si>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</si>
  <si>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</si>
  <si>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</si>
  <si>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</si>
  <si>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</si>
  <si>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</si>
  <si>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</si>
  <si>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</si>
  <si>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</si>
  <si>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</si>
  <si>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</si>
  <si>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</si>
  <si>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</si>
  <si>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</si>
  <si>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</si>
  <si>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</si>
  <si>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</si>
  <si>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</si>
  <si>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</si>
  <si>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</si>
  <si>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</si>
  <si>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</si>
  <si>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</si>
  <si>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</si>
  <si>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</si>
  <si>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</si>
  <si>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</si>
  <si>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</si>
  <si>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</si>
  <si>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</si>
  <si>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</si>
  <si>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</si>
  <si>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</si>
  <si>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</si>
  <si>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</si>
  <si>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</si>
  <si>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</si>
  <si>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</si>
  <si>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</si>
  <si>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</si>
  <si>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</si>
  <si>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</si>
  <si>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</si>
  <si>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</si>
  <si>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</si>
  <si>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</si>
  <si>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</si>
  <si>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</si>
  <si>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</si>
  <si>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</si>
  <si>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</si>
  <si>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</si>
  <si>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</si>
  <si>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</si>
  <si>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</si>
  <si>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</si>
  <si>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</si>
  <si>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</si>
  <si>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</si>
  <si>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</si>
  <si>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</si>
  <si>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</si>
  <si>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</si>
  <si>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</si>
  <si>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</si>
  <si>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</si>
  <si>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</si>
  <si>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</si>
  <si>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</si>
  <si>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</si>
  <si>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</si>
  <si>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</si>
  <si>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</si>
  <si>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</si>
  <si>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</si>
  <si>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</si>
  <si>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</si>
  <si>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</si>
  <si>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</si>
  <si>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</si>
  <si>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</si>
  <si>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</si>
  <si>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</si>
  <si>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</si>
  <si>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</si>
  <si>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</si>
  <si>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</si>
  <si>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</si>
  <si>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</si>
  <si>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</si>
  <si>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</si>
  <si>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</si>
  <si>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</si>
  <si>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</si>
  <si>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</si>
  <si>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</si>
  <si>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</si>
  <si>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</si>
  <si>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</si>
  <si>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</si>
  <si>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</si>
  <si>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</si>
  <si>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</si>
  <si>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</si>
  <si>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</si>
  <si>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</si>
  <si>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</si>
  <si>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</si>
  <si>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</si>
  <si>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</si>
  <si>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</si>
  <si>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</si>
  <si>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</si>
  <si>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</si>
  <si>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</si>
  <si>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</si>
  <si>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</si>
  <si>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</si>
  <si>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</si>
  <si>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</si>
  <si>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</si>
  <si>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</si>
  <si>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</si>
  <si>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</si>
  <si>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</si>
  <si>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</si>
  <si>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</si>
  <si>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</si>
  <si>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</si>
  <si>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</si>
  <si>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</si>
  <si>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</si>
  <si>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</si>
  <si>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</si>
  <si>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</si>
  <si>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</si>
  <si>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</si>
  <si>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</si>
  <si>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</si>
  <si>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</si>
  <si>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</si>
  <si>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</si>
  <si>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</si>
  <si>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</si>
  <si>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</si>
  <si>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</si>
  <si>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</si>
  <si>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</si>
  <si>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</si>
  <si>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</si>
  <si>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</si>
  <si>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</si>
  <si>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</si>
  <si>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</si>
  <si>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</si>
  <si>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</si>
  <si>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</si>
  <si>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</si>
  <si>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</si>
  <si>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</si>
  <si>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</si>
  <si>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</si>
  <si>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</si>
  <si>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</si>
  <si>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</si>
  <si>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</si>
  <si>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</si>
  <si>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</si>
  <si>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</si>
  <si>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</si>
  <si>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</si>
  <si>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</si>
  <si>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</si>
  <si>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</si>
  <si>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</si>
  <si>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</si>
  <si>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</si>
  <si>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</si>
  <si>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</si>
  <si>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</si>
  <si>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</si>
  <si>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</si>
  <si>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</si>
  <si>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</si>
  <si>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</si>
  <si>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</si>
  <si>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</si>
  <si>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</si>
  <si>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</si>
  <si>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</si>
  <si>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</si>
  <si>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</si>
  <si>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</si>
  <si>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</si>
  <si>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</si>
  <si>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</si>
  <si>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</si>
  <si>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</si>
  <si>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</si>
  <si>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</si>
  <si>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</si>
  <si>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</si>
  <si>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</si>
  <si>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</si>
  <si>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</si>
  <si>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</si>
  <si>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</si>
  <si>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</si>
  <si>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</si>
  <si>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</si>
  <si>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</si>
  <si>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</si>
  <si>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</si>
  <si>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</si>
  <si>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</si>
  <si>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</si>
  <si>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</si>
  <si>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</si>
  <si>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</si>
  <si>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</si>
  <si>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</si>
  <si>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</si>
  <si>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</si>
  <si>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</si>
  <si>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</si>
  <si>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</si>
  <si>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</si>
  <si>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</si>
  <si>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</si>
  <si>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</si>
  <si>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</si>
  <si>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</si>
  <si>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</si>
  <si>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</si>
  <si>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</si>
  <si>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</si>
  <si>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</si>
  <si>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</si>
  <si>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</si>
  <si>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</si>
  <si>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</si>
  <si>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</si>
  <si>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</si>
  <si>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</si>
  <si>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</si>
  <si>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</si>
  <si>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</si>
  <si>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</si>
  <si>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</si>
  <si>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</si>
  <si>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</si>
  <si>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</si>
  <si>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</si>
  <si>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</si>
  <si>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</si>
  <si>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</si>
  <si>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</si>
  <si>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</si>
  <si>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</si>
  <si>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</si>
  <si>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</si>
  <si>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</si>
  <si>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</si>
  <si>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</si>
  <si>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</si>
  <si>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</si>
  <si>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</si>
  <si>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</si>
  <si>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</si>
  <si>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</si>
  <si>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</si>
  <si>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</si>
  <si>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</si>
  <si>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</si>
  <si>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</si>
  <si>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</si>
  <si>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</si>
  <si>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</si>
  <si>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</si>
  <si>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</si>
  <si>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</si>
  <si>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</si>
  <si>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</si>
  <si>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</si>
  <si>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</si>
  <si>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</si>
  <si>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</si>
  <si>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</si>
  <si>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</si>
  <si>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</si>
  <si>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</si>
  <si>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</si>
  <si>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</si>
  <si>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</si>
  <si>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</si>
  <si>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</si>
  <si>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</si>
  <si>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</si>
  <si>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</si>
  <si>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</si>
  <si>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</si>
  <si>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</si>
  <si>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</si>
  <si>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</si>
  <si>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</si>
  <si>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</si>
  <si>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</si>
  <si>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</si>
  <si>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</si>
  <si>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</si>
  <si>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</si>
  <si>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</si>
  <si>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</si>
  <si>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</si>
  <si>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</si>
  <si>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</si>
  <si>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</si>
  <si>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</si>
  <si>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</si>
  <si>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</si>
  <si>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</si>
  <si>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</si>
  <si>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</si>
  <si>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</si>
  <si>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</si>
  <si>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</si>
  <si>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</si>
  <si>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</si>
  <si>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</si>
  <si>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</si>
  <si>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</si>
  <si>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</si>
  <si>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</si>
  <si>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</si>
  <si>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</si>
  <si>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</si>
  <si>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</si>
  <si>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</si>
  <si>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</si>
  <si>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</si>
  <si>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</si>
  <si>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</si>
  <si>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</si>
  <si>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</si>
  <si>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</si>
  <si>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</si>
  <si>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</si>
  <si>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</si>
  <si>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</si>
  <si>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</si>
  <si>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</si>
  <si>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</si>
  <si>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</si>
  <si>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</si>
  <si>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</si>
  <si>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</si>
  <si>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</si>
  <si>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</si>
  <si>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</si>
  <si>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</si>
  <si>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</si>
  <si>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</si>
  <si>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</si>
  <si>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</si>
  <si>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</si>
  <si>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</si>
  <si>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</si>
  <si>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</si>
  <si>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</si>
  <si>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</si>
  <si>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</si>
  <si>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</si>
  <si>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</si>
  <si>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</si>
  <si>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</si>
  <si>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</si>
  <si>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</si>
  <si>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</si>
  <si>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</si>
  <si>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</si>
  <si>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</si>
  <si>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</si>
  <si>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</si>
  <si>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</si>
  <si>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</si>
  <si>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</si>
  <si>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</si>
  <si>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</si>
  <si>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</si>
  <si>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</si>
  <si>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</si>
  <si>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</si>
  <si>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</si>
  <si>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</si>
  <si>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</si>
  <si>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</si>
  <si>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</si>
  <si>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</si>
  <si>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</si>
  <si>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</si>
  <si>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</si>
  <si>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</si>
  <si>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</si>
  <si>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</si>
  <si>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</si>
  <si>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</si>
  <si>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</si>
  <si>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</si>
  <si>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</si>
  <si>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</si>
  <si>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</si>
  <si>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</si>
  <si>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</si>
  <si>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</si>
  <si>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</si>
  <si>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</si>
  <si>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</si>
  <si>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</si>
  <si>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</si>
  <si>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</si>
  <si>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</si>
  <si>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</si>
  <si>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</si>
  <si>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</si>
  <si>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</si>
  <si>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</si>
  <si>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</si>
  <si>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</si>
  <si>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</si>
  <si>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</si>
  <si>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</si>
  <si>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</si>
  <si>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</si>
  <si>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</si>
  <si>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</si>
  <si>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</si>
  <si>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</si>
  <si>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</si>
  <si>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</si>
  <si>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</si>
  <si>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</si>
  <si>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</si>
  <si>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</si>
  <si>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</si>
  <si>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</si>
  <si>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</si>
  <si>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</si>
  <si>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</si>
  <si>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</si>
  <si>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</si>
  <si>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</si>
  <si>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</si>
  <si>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</si>
  <si>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</si>
  <si>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</si>
  <si>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</si>
  <si>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</si>
  <si>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</si>
  <si>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</si>
  <si>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</si>
  <si>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</si>
  <si>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</si>
  <si>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</si>
  <si>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</si>
  <si>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</si>
  <si>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</si>
  <si>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</si>
  <si>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</si>
  <si>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</si>
  <si>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</si>
  <si>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</si>
  <si>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</si>
  <si>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</si>
  <si>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</si>
  <si>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</si>
  <si>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</si>
  <si>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</si>
  <si>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</si>
  <si>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</si>
  <si>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</si>
  <si>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</si>
  <si>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</si>
  <si>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</si>
  <si>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</si>
  <si>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</si>
  <si>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</si>
  <si>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</si>
  <si>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</si>
  <si>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</si>
  <si>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</si>
  <si>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</si>
  <si>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</si>
  <si>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</si>
  <si>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</si>
  <si>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</si>
  <si>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</si>
  <si>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</si>
  <si>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</si>
  <si>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</si>
  <si>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</si>
  <si>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</si>
  <si>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</si>
  <si>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</si>
  <si>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</si>
  <si>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</si>
  <si>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</si>
  <si>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</si>
  <si>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</si>
  <si>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</si>
  <si>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</si>
  <si>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</si>
  <si>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</si>
  <si>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</si>
  <si>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</si>
  <si>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</si>
  <si>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</si>
  <si>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</si>
  <si>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</si>
  <si>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</si>
  <si>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</si>
  <si>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</si>
  <si>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</si>
  <si>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</si>
  <si>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</si>
  <si>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</si>
  <si>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</si>
  <si>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</si>
  <si>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</si>
  <si>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</si>
  <si>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</si>
  <si>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</si>
  <si>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</si>
  <si>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</si>
  <si>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</si>
  <si>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</si>
  <si>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</si>
  <si>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</si>
  <si>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</si>
  <si>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</si>
  <si>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</si>
  <si>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</si>
  <si>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</si>
  <si>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</si>
  <si>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</si>
  <si>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</si>
  <si>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</si>
  <si>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</si>
  <si>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</si>
  <si>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</si>
  <si>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</si>
  <si>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</si>
  <si>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</si>
  <si>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</si>
  <si>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</si>
  <si>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</si>
  <si>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</si>
  <si>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</si>
  <si>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</si>
  <si>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</si>
  <si>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</si>
  <si>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</si>
  <si>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</si>
  <si>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</si>
  <si>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</si>
  <si>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</si>
  <si>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</si>
  <si>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</si>
  <si>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</si>
  <si>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</si>
  <si>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</si>
  <si>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</si>
  <si>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</si>
  <si>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</si>
  <si>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</si>
  <si>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</si>
  <si>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</si>
  <si>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</si>
  <si>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</si>
  <si>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</si>
  <si>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</si>
  <si>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</si>
  <si>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</si>
  <si>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</si>
  <si>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</si>
  <si>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</si>
  <si>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</si>
  <si>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</si>
  <si>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</si>
  <si>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</si>
  <si>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</si>
  <si>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</si>
  <si>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</si>
  <si>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</si>
  <si>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</si>
  <si>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</si>
  <si>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</si>
  <si>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</si>
  <si>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</si>
  <si>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</si>
  <si>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</si>
  <si>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</si>
  <si>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</si>
  <si>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</si>
  <si>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</si>
  <si>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</si>
  <si>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</si>
  <si>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</si>
  <si>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</si>
  <si>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</si>
  <si>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</si>
  <si>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</si>
  <si>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</si>
  <si>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</si>
  <si>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</si>
  <si>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</si>
  <si>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</si>
  <si>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</si>
  <si>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</si>
  <si>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</si>
  <si>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</si>
  <si>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</si>
  <si>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</si>
  <si>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</si>
  <si>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</si>
  <si>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</si>
  <si>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</si>
  <si>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</si>
  <si>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</si>
  <si>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</si>
  <si>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</si>
  <si>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</si>
  <si>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</si>
  <si>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</si>
  <si>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</si>
  <si>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</si>
  <si>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</si>
  <si>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</si>
  <si>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</si>
  <si>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</si>
  <si>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</si>
  <si>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</si>
  <si>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</si>
  <si>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</si>
  <si>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</si>
  <si>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</si>
  <si>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</si>
  <si>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</si>
  <si>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</si>
  <si>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</si>
  <si>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</si>
  <si>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</si>
  <si>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</si>
  <si>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</si>
  <si>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</si>
  <si>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</si>
  <si>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</si>
  <si>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</si>
  <si>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</si>
  <si>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</si>
  <si>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</si>
  <si>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</si>
  <si>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</si>
  <si>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</si>
  <si>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</si>
  <si>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</si>
  <si>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</si>
  <si>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</si>
  <si>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</si>
  <si>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</si>
  <si>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</si>
  <si>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</si>
  <si>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</si>
  <si>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</si>
  <si>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</si>
  <si>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</si>
  <si>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</si>
  <si>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</si>
  <si>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</si>
  <si>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</si>
  <si>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</si>
  <si>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</si>
  <si>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</si>
  <si>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</si>
  <si>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</si>
  <si>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</si>
  <si>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</si>
  <si>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</si>
  <si>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</si>
  <si>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</si>
  <si>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</si>
  <si>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</si>
  <si>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</si>
  <si>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</si>
  <si>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</si>
  <si>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</si>
  <si>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</si>
  <si>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</si>
  <si>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</si>
  <si>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</si>
  <si>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</si>
  <si>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</si>
  <si>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</si>
  <si>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</si>
  <si>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</si>
  <si>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</si>
  <si>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</si>
  <si>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</si>
  <si>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</si>
  <si>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</si>
  <si>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</si>
  <si>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</si>
  <si>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</si>
  <si>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</si>
  <si>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</si>
  <si>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</si>
  <si>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</si>
  <si>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</si>
  <si>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</si>
  <si>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</si>
  <si>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</si>
  <si>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</si>
  <si>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</si>
  <si>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</si>
  <si>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</si>
  <si>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</si>
  <si>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</si>
  <si>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</si>
  <si>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</si>
  <si>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</si>
  <si>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</si>
  <si>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</si>
  <si>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</si>
  <si>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</si>
  <si>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</si>
  <si>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</si>
  <si>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</si>
  <si>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</si>
  <si>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</si>
  <si>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</si>
  <si>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</si>
  <si>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</si>
  <si>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</si>
  <si>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</si>
  <si>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</si>
  <si>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</si>
  <si>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</si>
  <si>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</si>
  <si>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</si>
  <si>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</si>
  <si>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</si>
  <si>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</si>
  <si>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</si>
  <si>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</si>
  <si>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</si>
  <si>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</si>
  <si>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</si>
  <si>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</si>
  <si>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</si>
  <si>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</si>
  <si>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</si>
  <si>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</si>
  <si>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</si>
  <si>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</si>
  <si>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</si>
  <si>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</si>
  <si>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</si>
  <si>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</si>
  <si>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</si>
  <si>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</si>
  <si>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</si>
  <si>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</si>
  <si>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</si>
  <si>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</si>
  <si>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</si>
  <si>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</si>
  <si>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</si>
  <si>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</si>
  <si>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</si>
  <si>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</si>
  <si>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</si>
  <si>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</si>
  <si>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</si>
  <si>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</si>
  <si>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</si>
  <si>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</si>
  <si>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</si>
  <si>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</si>
  <si>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</si>
  <si>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</si>
  <si>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</si>
  <si>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</si>
  <si>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</si>
  <si>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</si>
  <si>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</si>
  <si>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</si>
  <si>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</si>
  <si>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</si>
  <si>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</si>
  <si>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</si>
  <si>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</si>
  <si>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</si>
  <si>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</si>
  <si>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</si>
  <si>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</si>
  <si>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</si>
  <si>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</si>
  <si>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</si>
  <si>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</si>
  <si>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</si>
  <si>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</si>
  <si>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</si>
  <si>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</si>
  <si>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</si>
  <si>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</si>
  <si>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</si>
  <si>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</si>
  <si>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</si>
  <si>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</si>
  <si>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</si>
  <si>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</si>
  <si>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</si>
  <si>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</si>
  <si>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</si>
  <si>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</si>
  <si>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</si>
  <si>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</si>
  <si>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</si>
  <si>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</si>
  <si>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</si>
  <si>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</si>
  <si>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</si>
  <si>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</si>
  <si>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</si>
  <si>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</si>
  <si>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</si>
  <si>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</si>
  <si>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</si>
  <si>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</si>
  <si>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</si>
  <si>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</si>
  <si>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</si>
  <si>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</si>
  <si>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</si>
  <si>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</si>
  <si>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</si>
  <si>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</si>
  <si>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</si>
  <si>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</si>
  <si>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</si>
  <si>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</si>
  <si>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</si>
  <si>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</si>
  <si>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</si>
  <si>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</si>
  <si>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</si>
  <si>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</si>
  <si>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</si>
  <si>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</si>
  <si>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</si>
  <si>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</si>
  <si>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</si>
  <si>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</si>
  <si>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</si>
  <si>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</si>
  <si>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</si>
  <si>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</si>
  <si>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</si>
  <si>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</si>
  <si>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</si>
  <si>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</si>
  <si>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</si>
  <si>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</si>
  <si>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</si>
  <si>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</si>
  <si>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</si>
  <si>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</si>
  <si>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</si>
  <si>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</si>
  <si>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</si>
  <si>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</si>
  <si>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</si>
  <si>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</si>
  <si>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</si>
  <si>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</si>
  <si>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</si>
  <si>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</si>
  <si>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</si>
  <si>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</si>
  <si>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</si>
  <si>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</si>
  <si>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</si>
  <si>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</si>
  <si>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</si>
  <si>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</si>
  <si>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</si>
  <si>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</si>
  <si>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</si>
  <si>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</si>
  <si>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</si>
  <si>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</si>
  <si>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</si>
  <si>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</si>
  <si>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</si>
  <si>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</si>
  <si>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</si>
  <si>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</si>
  <si>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</si>
  <si>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</si>
  <si>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</si>
  <si>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</si>
  <si>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</si>
  <si>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</si>
  <si>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</si>
  <si>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</si>
  <si>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</si>
  <si>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</si>
  <si>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</si>
  <si>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</si>
  <si>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</si>
  <si>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</si>
  <si>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</si>
  <si>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</si>
  <si>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</si>
  <si>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</si>
  <si>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</si>
  <si>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</si>
  <si>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</si>
  <si>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</si>
  <si>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</si>
  <si>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</si>
  <si>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</si>
  <si>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</si>
  <si>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</si>
  <si>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</si>
  <si>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</si>
  <si>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</si>
  <si>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</si>
  <si>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</si>
  <si>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</si>
  <si>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</si>
  <si>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</si>
  <si>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</si>
  <si>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</si>
  <si>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</si>
  <si>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</si>
  <si>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</si>
  <si>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</si>
  <si>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</si>
  <si>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</si>
  <si>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</si>
  <si>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</si>
  <si>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</si>
  <si>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</si>
  <si>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</si>
  <si>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</si>
  <si>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</si>
  <si>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</si>
  <si>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</si>
  <si>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</si>
  <si>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</si>
  <si>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</si>
  <si>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</si>
  <si>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</si>
  <si>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</si>
  <si>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</si>
  <si>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</si>
  <si>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</si>
  <si>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</si>
  <si>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</si>
  <si>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</si>
  <si>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</si>
  <si>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</si>
  <si>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</si>
  <si>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</si>
  <si>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</si>
  <si>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</si>
  <si>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</si>
  <si>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</si>
  <si>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</si>
  <si>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</si>
  <si>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</si>
  <si>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</si>
  <si>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</si>
  <si>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</si>
  <si>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</si>
  <si>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</si>
  <si>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</si>
  <si>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</si>
  <si>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</si>
  <si>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</si>
  <si>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</si>
  <si>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</si>
  <si>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</si>
  <si>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</si>
  <si>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</si>
  <si>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</si>
  <si>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</si>
  <si>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</si>
  <si>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</si>
  <si>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</si>
  <si>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</si>
  <si>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</si>
  <si>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</si>
  <si>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</si>
  <si>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</si>
  <si>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</si>
  <si>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</si>
  <si>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</si>
  <si>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</si>
  <si>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</si>
  <si>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</si>
  <si>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</si>
  <si>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</si>
  <si>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</si>
  <si>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</si>
  <si>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</si>
  <si>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</si>
  <si>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</si>
  <si>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</si>
  <si>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</si>
  <si>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</si>
  <si>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</si>
  <si>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</si>
  <si>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</si>
  <si>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</si>
  <si>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</si>
  <si>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</si>
  <si>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</si>
  <si>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</si>
  <si>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</si>
  <si>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</si>
  <si>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</si>
  <si>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</si>
  <si>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</si>
  <si>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</si>
  <si>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</si>
  <si>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</si>
  <si>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</si>
  <si>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</si>
  <si>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</si>
  <si>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</si>
  <si>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</si>
  <si>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</si>
  <si>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</si>
  <si>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</si>
  <si>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</si>
  <si>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</si>
  <si>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</si>
  <si>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</si>
  <si>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</si>
  <si>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</si>
  <si>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</si>
  <si>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</si>
  <si>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</si>
  <si>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</si>
  <si>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</si>
  <si>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</si>
  <si>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</si>
  <si>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</si>
  <si>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</si>
  <si>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</si>
  <si>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</si>
  <si>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</si>
  <si>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</si>
  <si>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</si>
  <si>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</si>
  <si>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</si>
  <si>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</si>
  <si>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</si>
  <si>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</si>
  <si>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</si>
  <si>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</si>
  <si>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</si>
  <si>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</si>
  <si>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</si>
  <si>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</si>
  <si>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</si>
  <si>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</si>
  <si>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</si>
  <si>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</si>
  <si>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</si>
  <si>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</si>
  <si>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</si>
  <si>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</si>
  <si>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</si>
  <si>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</si>
  <si>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</si>
  <si>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</si>
  <si>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</si>
  <si>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</si>
  <si>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</si>
  <si>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</si>
  <si>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</si>
  <si>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</si>
  <si>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</si>
  <si>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</si>
  <si>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</si>
  <si>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</si>
  <si>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</si>
  <si>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</si>
  <si>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</si>
  <si>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</si>
  <si>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</si>
  <si>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</si>
  <si>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</si>
  <si>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</si>
  <si>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</si>
  <si>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</si>
  <si>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</si>
  <si>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</si>
  <si>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</si>
  <si>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</si>
  <si>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</si>
  <si>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</si>
  <si>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</si>
  <si>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</si>
  <si>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</si>
  <si>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</si>
  <si>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</si>
  <si>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</si>
  <si>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</si>
  <si>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</si>
  <si>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</si>
  <si>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</si>
  <si>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</si>
  <si>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</si>
  <si>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</si>
  <si>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</si>
  <si>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</si>
  <si>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</si>
  <si>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</si>
  <si>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</si>
  <si>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</si>
  <si>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</si>
  <si>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</si>
  <si>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</si>
  <si>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</si>
  <si>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</si>
  <si>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</si>
  <si>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</si>
  <si>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</si>
  <si>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</si>
  <si>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</si>
  <si>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</si>
  <si>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</si>
  <si>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</si>
  <si>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</si>
  <si>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</si>
  <si>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</si>
  <si>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</si>
  <si>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</si>
  <si>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</si>
  <si>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</si>
  <si>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</si>
  <si>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</si>
  <si>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</si>
  <si>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</si>
  <si>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</si>
  <si>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</si>
  <si>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</si>
  <si>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</si>
  <si>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</si>
  <si>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</si>
  <si>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</si>
  <si>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</si>
  <si>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</si>
  <si>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</si>
  <si>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</si>
  <si>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</si>
  <si>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</si>
  <si>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</si>
  <si>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</si>
  <si>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</si>
  <si>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</si>
  <si>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</si>
  <si>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</si>
  <si>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</si>
  <si>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</si>
  <si>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</si>
  <si>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</si>
  <si>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</si>
  <si>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</si>
  <si>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</si>
  <si>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</si>
  <si>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</si>
  <si>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</si>
  <si>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</si>
  <si>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</si>
  <si>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</si>
  <si>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</si>
  <si>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</si>
  <si>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</si>
  <si>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</si>
  <si>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</si>
  <si>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</si>
  <si>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</si>
  <si>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</si>
  <si>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</si>
  <si>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</si>
  <si>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</si>
  <si>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</si>
  <si>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</si>
  <si>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</si>
  <si>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</si>
  <si>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</si>
  <si>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</si>
  <si>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</si>
  <si>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</si>
  <si>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</si>
  <si>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</si>
  <si>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</si>
  <si>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</si>
  <si>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</si>
  <si>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</si>
  <si>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</si>
  <si>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</si>
  <si>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</si>
  <si>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</si>
  <si>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</si>
  <si>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</si>
  <si>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</si>
  <si>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</si>
  <si>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</si>
  <si>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</si>
  <si>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</si>
  <si>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</si>
  <si>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</si>
  <si>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</si>
  <si>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</si>
  <si>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</si>
  <si>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</si>
  <si>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</si>
  <si>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</si>
  <si>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</si>
  <si>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</si>
  <si>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</si>
  <si>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</si>
  <si>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</si>
  <si>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</si>
  <si>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</si>
  <si>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</si>
  <si>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</si>
  <si>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</si>
  <si>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</si>
  <si>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</si>
  <si>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</si>
  <si>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</si>
  <si>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</si>
  <si>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</si>
  <si>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</si>
  <si>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</si>
  <si>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</si>
  <si>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</si>
  <si>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</si>
  <si>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</si>
  <si>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</si>
  <si>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</si>
  <si>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</si>
  <si>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</si>
  <si>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</si>
  <si>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</si>
  <si>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</si>
  <si>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</si>
  <si>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</si>
  <si>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</si>
  <si>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</si>
  <si>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</si>
  <si>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</si>
  <si>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</si>
  <si>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</si>
  <si>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</si>
  <si>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</si>
  <si>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</si>
  <si>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</si>
  <si>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</si>
  <si>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</si>
  <si>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</si>
  <si>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</si>
  <si>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</si>
  <si>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</si>
  <si>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</si>
  <si>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</si>
  <si>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</si>
  <si>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</si>
  <si>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</si>
  <si>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</si>
  <si>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</si>
  <si>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</si>
  <si>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</si>
  <si>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</si>
  <si>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</si>
  <si>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</si>
  <si>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</si>
  <si>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</si>
  <si>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</si>
  <si>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</si>
  <si>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</si>
  <si>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</si>
  <si>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</si>
  <si>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</si>
  <si>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</si>
  <si>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</si>
  <si>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</si>
  <si>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</si>
  <si>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</si>
  <si>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</si>
  <si>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</si>
  <si>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</si>
  <si>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</si>
  <si>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</si>
  <si>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</si>
  <si>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</si>
  <si>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</si>
  <si>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</si>
  <si>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</si>
  <si>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</si>
  <si>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</si>
  <si>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</si>
  <si>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</si>
  <si>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</si>
  <si>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</si>
  <si>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</si>
  <si>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</si>
  <si>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</si>
  <si>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</si>
  <si>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</si>
  <si>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</si>
  <si>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</si>
  <si>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</si>
  <si>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</si>
  <si>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</si>
  <si>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</si>
  <si>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</si>
  <si>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</si>
  <si>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</si>
  <si>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</si>
  <si>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</si>
  <si>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</si>
  <si>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</si>
  <si>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</si>
  <si>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</si>
  <si>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</si>
  <si>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</si>
  <si>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</si>
  <si>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</si>
  <si>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</si>
  <si>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</si>
  <si>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</si>
  <si>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</si>
  <si>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</si>
  <si>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</si>
  <si>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</si>
  <si>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</si>
  <si>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</si>
  <si>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</si>
  <si>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</si>
  <si>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</si>
  <si>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</si>
  <si>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</si>
  <si>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</si>
  <si>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</si>
  <si>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</si>
  <si>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</si>
  <si>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</si>
  <si>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</si>
  <si>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</si>
  <si>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</si>
  <si>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</si>
  <si>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</si>
  <si>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</si>
  <si>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</si>
  <si>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</si>
  <si>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</si>
  <si>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</si>
  <si>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</si>
  <si>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</si>
  <si>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</si>
  <si>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</si>
  <si>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</si>
  <si>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</si>
  <si>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</si>
  <si>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</si>
  <si>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</si>
  <si>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</si>
  <si>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</si>
  <si>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</si>
  <si>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</si>
  <si>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</si>
  <si>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</si>
  <si>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</si>
  <si>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</si>
  <si>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</si>
  <si>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</si>
  <si>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</si>
  <si>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</si>
  <si>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</si>
  <si>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</si>
  <si>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</si>
  <si>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</si>
  <si>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</si>
  <si>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</si>
  <si>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</si>
  <si>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</si>
  <si>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</si>
  <si>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</si>
  <si>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</si>
  <si>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</si>
  <si>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</si>
  <si>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</si>
  <si>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</si>
  <si>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</si>
  <si>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</si>
  <si>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</si>
  <si>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</si>
  <si>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</si>
  <si>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</si>
  <si>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</si>
  <si>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</si>
  <si>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</si>
  <si>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</si>
  <si>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</si>
  <si>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</si>
  <si>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</si>
  <si>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</si>
  <si>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</si>
  <si>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</si>
  <si>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</si>
  <si>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</si>
  <si>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</si>
  <si>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</si>
  <si>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</si>
  <si>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</si>
  <si>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</si>
  <si>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</si>
  <si>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</si>
  <si>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</si>
  <si>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</si>
  <si>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</si>
  <si>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</si>
  <si>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</si>
  <si>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</si>
  <si>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</si>
  <si>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</si>
  <si>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</si>
  <si>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</si>
  <si>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</si>
  <si>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</si>
  <si>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</si>
  <si>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</si>
  <si>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</si>
  <si>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</si>
  <si>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</si>
  <si>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</si>
  <si>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</si>
  <si>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</si>
  <si>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</si>
  <si>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</si>
  <si>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</si>
  <si>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</si>
  <si>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</si>
  <si>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</si>
  <si>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</si>
  <si>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</si>
  <si>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</si>
  <si>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</si>
  <si>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</si>
  <si>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</si>
  <si>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</si>
  <si>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</si>
  <si>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</si>
  <si>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</si>
  <si>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</si>
  <si>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</si>
  <si>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</si>
  <si>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</si>
  <si>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</si>
  <si>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</si>
  <si>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</si>
  <si>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</si>
  <si>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</si>
  <si>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</si>
  <si>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</si>
  <si>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</si>
  <si>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</si>
  <si>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</si>
  <si>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</si>
  <si>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</si>
  <si>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</si>
  <si>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</si>
  <si>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</si>
  <si>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</si>
  <si>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</si>
  <si>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</si>
  <si>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</si>
  <si>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</si>
  <si>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</si>
  <si>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</si>
  <si>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</si>
  <si>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</si>
  <si>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</si>
  <si>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</si>
  <si>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</si>
  <si>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</si>
  <si>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</si>
  <si>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</si>
  <si>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</si>
  <si>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</si>
  <si>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</si>
  <si>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</si>
  <si>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</si>
  <si>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</si>
  <si>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</si>
  <si>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</si>
  <si>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</si>
  <si>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</si>
  <si>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</si>
  <si>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</si>
  <si>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</si>
  <si>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</si>
  <si>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</si>
  <si>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</si>
  <si>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</si>
  <si>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</si>
  <si>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</si>
  <si>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</si>
  <si>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</si>
  <si>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</si>
  <si>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</si>
  <si>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</si>
  <si>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</si>
  <si>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</si>
  <si>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</si>
  <si>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</si>
  <si>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</si>
  <si>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</si>
  <si>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</si>
  <si>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</si>
  <si>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</si>
  <si>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</si>
  <si>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</si>
  <si>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</si>
  <si>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</si>
  <si>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</si>
  <si>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</si>
  <si>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</si>
  <si>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</si>
  <si>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</si>
  <si>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</si>
  <si>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</si>
  <si>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</si>
  <si>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</si>
  <si>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</si>
  <si>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</si>
  <si>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</si>
  <si>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</si>
  <si>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</si>
  <si>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</si>
  <si>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</si>
  <si>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</si>
  <si>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</si>
  <si>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</si>
  <si>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</si>
  <si>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</si>
  <si>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</si>
  <si>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</si>
  <si>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</si>
  <si>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</si>
  <si>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</si>
  <si>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</si>
  <si>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</si>
  <si>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</si>
  <si>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</si>
  <si>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</si>
  <si>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</si>
  <si>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</si>
  <si>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</si>
  <si>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</si>
  <si>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</si>
  <si>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</si>
  <si>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</si>
  <si>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</si>
  <si>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</si>
  <si>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</si>
  <si>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</si>
  <si>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</si>
  <si>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</si>
  <si>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</si>
  <si>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</si>
  <si>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</si>
  <si>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</si>
  <si>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</si>
  <si>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</si>
  <si>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</si>
  <si>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</si>
  <si>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</si>
  <si>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</si>
  <si>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</si>
  <si>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</si>
  <si>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</si>
  <si>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</si>
  <si>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</si>
  <si>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</si>
  <si>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</si>
  <si>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</si>
  <si>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</si>
  <si>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</si>
  <si>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</si>
  <si>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</si>
  <si>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</si>
  <si>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</si>
  <si>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</si>
  <si>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</si>
  <si>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</si>
  <si>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</si>
  <si>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</si>
  <si>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</si>
  <si>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</si>
  <si>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</si>
  <si>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</si>
  <si>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</si>
  <si>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</si>
  <si>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</si>
  <si>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</si>
  <si>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</si>
  <si>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</si>
  <si>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</si>
  <si>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</si>
  <si>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</si>
  <si>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</si>
  <si>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</si>
  <si>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</si>
  <si>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</si>
  <si>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</si>
  <si>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</si>
  <si>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</si>
  <si>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</si>
  <si>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</si>
  <si>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</si>
  <si>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</si>
  <si>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</si>
  <si>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</si>
  <si>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</si>
  <si>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</si>
  <si>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</si>
  <si>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</si>
  <si>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</si>
  <si>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</si>
  <si>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</si>
  <si>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</si>
  <si>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</si>
  <si>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</si>
  <si>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</si>
  <si>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</si>
  <si>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</si>
  <si>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</si>
  <si>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</si>
  <si>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</si>
  <si>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</si>
  <si>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</si>
  <si>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</si>
  <si>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</si>
  <si>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</si>
  <si>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</si>
  <si>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</si>
  <si>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</si>
  <si>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</si>
  <si>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</si>
  <si>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</si>
  <si>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</si>
  <si>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</si>
  <si>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</si>
  <si>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</si>
  <si>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</si>
  <si>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</si>
  <si>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</si>
  <si>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</si>
  <si>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</si>
  <si>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</si>
  <si>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</si>
  <si>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</si>
  <si>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</si>
  <si>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</si>
  <si>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</si>
  <si>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</si>
  <si>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</si>
  <si>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</si>
  <si>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</si>
  <si>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</si>
  <si>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</si>
  <si>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</si>
  <si>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</si>
  <si>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</si>
  <si>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</si>
  <si>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</si>
  <si>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</si>
  <si>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</si>
  <si>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</si>
  <si>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</si>
  <si>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</si>
  <si>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</si>
  <si>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</si>
  <si>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</si>
  <si>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</si>
  <si>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</si>
  <si>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</si>
  <si>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</si>
  <si>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</si>
  <si>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</si>
  <si>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</si>
  <si>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</si>
  <si>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</si>
  <si>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</si>
  <si>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</si>
  <si>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</si>
  <si>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</si>
  <si>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</si>
  <si>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</si>
  <si>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</si>
  <si>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</si>
  <si>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</si>
  <si>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</si>
  <si>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</si>
  <si>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</si>
  <si>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</si>
  <si>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</si>
  <si>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</si>
  <si>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</si>
  <si>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</si>
  <si>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</si>
  <si>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</si>
  <si>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</si>
  <si>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</si>
  <si>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</si>
  <si>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</si>
  <si>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</si>
  <si>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</si>
  <si>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</si>
  <si>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</si>
  <si>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</si>
  <si>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</si>
  <si>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</si>
  <si>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</si>
  <si>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</si>
  <si>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</si>
  <si>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</si>
  <si>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</si>
  <si>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</si>
  <si>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</si>
  <si>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</si>
  <si>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</si>
  <si>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</si>
  <si>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</si>
  <si>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</si>
  <si>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</si>
  <si>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</si>
  <si>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</si>
  <si>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</si>
  <si>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</si>
  <si>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</si>
  <si>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</si>
  <si>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</si>
  <si>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</si>
  <si>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</si>
  <si>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</si>
  <si>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</si>
  <si>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</si>
  <si>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</si>
  <si>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</si>
  <si>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</si>
  <si>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</si>
  <si>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</si>
  <si>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</si>
  <si>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</si>
  <si>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</si>
  <si>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</si>
  <si>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</si>
  <si>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</si>
  <si>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</si>
  <si>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</si>
  <si>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</si>
  <si>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</si>
  <si>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</si>
  <si>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</si>
  <si>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</si>
  <si>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</si>
  <si>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</si>
  <si>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</si>
  <si>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</si>
  <si>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</si>
  <si>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</si>
  <si>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</si>
  <si>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</si>
  <si>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</si>
  <si>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</si>
  <si>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</si>
  <si>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</si>
  <si>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</si>
  <si>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</si>
  <si>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</si>
  <si>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</si>
  <si>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</si>
  <si>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</si>
  <si>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</si>
  <si>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</si>
  <si>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</si>
  <si>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</si>
  <si>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</si>
  <si>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</si>
  <si>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</si>
  <si>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</si>
  <si>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</si>
  <si>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</si>
  <si>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</si>
  <si>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</si>
  <si>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</si>
  <si>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</si>
  <si>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</si>
  <si>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</si>
  <si>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</si>
  <si>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</si>
  <si>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</si>
  <si>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</si>
  <si>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</si>
  <si>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</si>
  <si>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</si>
  <si>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</si>
  <si>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</si>
  <si>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</si>
  <si>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</si>
  <si>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</si>
  <si>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</si>
  <si>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</si>
  <si>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</si>
  <si>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</si>
  <si>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</si>
  <si>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</si>
  <si>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</si>
  <si>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</si>
  <si>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</si>
  <si>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</si>
  <si>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</si>
  <si>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</si>
  <si>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</si>
  <si>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</si>
  <si>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</si>
  <si>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</si>
  <si>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</si>
  <si>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</si>
  <si>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</si>
  <si>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</si>
  <si>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</si>
  <si>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</si>
  <si>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</si>
  <si>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</si>
  <si>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</si>
  <si>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</si>
  <si>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</si>
  <si>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</si>
  <si>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</si>
  <si>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</si>
  <si>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</si>
  <si>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</si>
  <si>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</si>
  <si>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</si>
  <si>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</si>
  <si>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</si>
  <si>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</si>
  <si>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</si>
  <si>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</si>
  <si>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</si>
  <si>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</si>
  <si>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</si>
  <si>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</si>
  <si>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</si>
  <si>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</si>
  <si>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</si>
  <si>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</si>
  <si>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</si>
  <si>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</si>
  <si>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</si>
  <si>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</si>
  <si>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</si>
  <si>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</si>
  <si>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</si>
  <si>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</si>
  <si>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</si>
  <si>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</si>
  <si>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</si>
  <si>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</si>
  <si>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</si>
  <si>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</si>
  <si>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</si>
  <si>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</si>
  <si>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</si>
  <si>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</si>
  <si>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</si>
  <si>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</si>
  <si>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</si>
  <si>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</si>
  <si>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</si>
  <si>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</si>
  <si>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</si>
  <si>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</si>
  <si>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</si>
  <si>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</si>
  <si>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</si>
  <si>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</si>
  <si>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</si>
  <si>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</si>
  <si>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</si>
  <si>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</si>
  <si>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</si>
  <si>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</si>
  <si>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</si>
  <si>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</si>
  <si>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</si>
  <si>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</si>
  <si>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</si>
  <si>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</si>
  <si>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</si>
  <si>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</si>
  <si>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</si>
  <si>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</si>
  <si>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</si>
  <si>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</si>
  <si>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</si>
  <si>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</si>
  <si>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</si>
  <si>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</si>
  <si>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</si>
  <si>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</si>
  <si>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</si>
  <si>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</si>
  <si>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</si>
  <si>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</si>
  <si>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</si>
  <si>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</si>
  <si>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</si>
  <si>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</si>
  <si>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</si>
  <si>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</si>
  <si>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</si>
  <si>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</si>
  <si>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</si>
  <si>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</si>
  <si>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</si>
  <si>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</si>
  <si>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</si>
  <si>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</si>
  <si>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</si>
  <si>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</si>
  <si>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</si>
  <si>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</si>
  <si>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</si>
  <si>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</si>
  <si>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</si>
  <si>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</si>
  <si>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</si>
  <si>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</si>
  <si>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</si>
  <si>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</si>
  <si>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</si>
  <si>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</si>
  <si>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</si>
  <si>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</si>
  <si>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</si>
  <si>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</si>
  <si>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</si>
  <si>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</si>
  <si>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</si>
  <si>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</si>
  <si>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</si>
  <si>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</si>
  <si>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</si>
  <si>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</si>
  <si>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</si>
  <si>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</si>
  <si>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</si>
  <si>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</si>
  <si>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</si>
  <si>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</si>
  <si>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</si>
  <si>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</si>
  <si>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</si>
  <si>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</si>
  <si>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</si>
  <si>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</si>
  <si>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</si>
  <si>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</si>
  <si>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</si>
  <si>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</si>
  <si>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</si>
  <si>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</si>
  <si>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</si>
  <si>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</si>
  <si>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</si>
  <si>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</si>
  <si>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</si>
  <si>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</si>
  <si>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</si>
  <si>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</si>
  <si>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</si>
  <si>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</si>
  <si>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</si>
  <si>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</si>
  <si>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</si>
  <si>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</si>
  <si>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</si>
  <si>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</si>
  <si>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</si>
  <si>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</si>
  <si>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</si>
  <si>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</si>
  <si>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</si>
  <si>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</si>
  <si>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</si>
  <si>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</si>
  <si>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</si>
  <si>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</si>
  <si>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</si>
  <si>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</si>
  <si>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</si>
  <si>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</si>
  <si>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</si>
  <si>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</si>
  <si>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</si>
  <si>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</si>
  <si>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</si>
  <si>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</si>
  <si>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</si>
  <si>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</si>
  <si>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</si>
  <si>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</si>
  <si>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</si>
  <si>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</si>
  <si>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</si>
  <si>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</si>
  <si>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</si>
  <si>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</si>
  <si>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</si>
  <si>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</si>
  <si>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</si>
  <si>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</si>
  <si>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</si>
  <si>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</si>
  <si>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</si>
  <si>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</si>
  <si>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</si>
  <si>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</si>
  <si>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</si>
  <si>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</si>
  <si>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</si>
  <si>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</si>
  <si>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</si>
  <si>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</si>
  <si>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</si>
  <si>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</si>
  <si>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</si>
  <si>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</si>
  <si>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</si>
  <si>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</si>
  <si>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</si>
  <si>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</si>
  <si>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</si>
  <si>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</si>
  <si>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</si>
  <si>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</si>
  <si>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</si>
  <si>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</si>
  <si>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</si>
  <si>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</si>
  <si>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</si>
  <si>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</si>
  <si>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</si>
  <si>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</si>
  <si>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</si>
  <si>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</si>
  <si>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</si>
  <si>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</si>
  <si>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</si>
  <si>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</si>
  <si>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</si>
  <si>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</si>
  <si>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</si>
  <si>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</si>
  <si>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</si>
  <si>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</si>
  <si>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</si>
  <si>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</si>
  <si>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</si>
  <si>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</si>
  <si>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</si>
  <si>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</si>
  <si>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</si>
  <si>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</si>
  <si>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</si>
  <si>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</si>
  <si>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</si>
  <si>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</si>
  <si>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</si>
  <si>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</si>
  <si>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</si>
  <si>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</si>
  <si>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</si>
  <si>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</si>
  <si>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</si>
  <si>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</si>
  <si>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</si>
  <si>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</si>
  <si>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</si>
  <si>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</si>
  <si>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</si>
  <si>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</si>
  <si>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</si>
  <si>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</si>
  <si>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</si>
  <si>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</si>
  <si>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</si>
  <si>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</si>
  <si>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</si>
  <si>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</si>
  <si>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</si>
  <si>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</si>
  <si>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</si>
  <si>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</si>
  <si>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</si>
  <si>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</si>
  <si>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</si>
  <si>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</si>
  <si>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</si>
  <si>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</si>
  <si>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</si>
  <si>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</si>
  <si>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</si>
  <si>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</si>
  <si>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</si>
  <si>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</si>
  <si>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</si>
  <si>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</si>
  <si>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</si>
  <si>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</si>
  <si>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</si>
  <si>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</si>
  <si>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</si>
  <si>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</si>
  <si>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</si>
  <si>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</si>
  <si>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</si>
  <si>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</si>
  <si>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</si>
  <si>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</si>
  <si>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</si>
  <si>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</si>
  <si>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</si>
  <si>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</si>
  <si>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</si>
  <si>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</si>
  <si>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</si>
  <si>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</si>
  <si>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</si>
  <si>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</si>
  <si>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</si>
  <si>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</si>
  <si>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</si>
  <si>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</si>
  <si>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</si>
  <si>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</si>
  <si>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</si>
  <si>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</si>
  <si>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</si>
  <si>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</si>
  <si>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</si>
  <si>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</si>
  <si>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</si>
  <si>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</si>
  <si>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</si>
  <si>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</si>
  <si>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</si>
  <si>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</si>
  <si>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</si>
  <si>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</si>
  <si>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</si>
  <si>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</si>
  <si>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</si>
  <si>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</si>
  <si>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</si>
  <si>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</si>
  <si>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</si>
  <si>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</si>
  <si>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</si>
  <si>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</si>
  <si>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</si>
  <si>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</si>
  <si>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</si>
  <si>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</si>
  <si>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</si>
  <si>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</si>
  <si>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</si>
  <si>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</si>
  <si>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</si>
  <si>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</si>
  <si>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</si>
  <si>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</si>
  <si>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</si>
  <si>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</si>
  <si>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</si>
  <si>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</si>
  <si>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</si>
  <si>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</si>
  <si>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</si>
  <si>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</si>
  <si>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</si>
  <si>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</si>
  <si>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</si>
  <si>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</si>
  <si>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</si>
  <si>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</si>
  <si>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</si>
  <si>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</si>
  <si>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</si>
  <si>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</si>
  <si>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</si>
  <si>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</si>
  <si>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</si>
  <si>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</si>
  <si>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</si>
  <si>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</si>
  <si>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</si>
  <si>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</si>
  <si>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</si>
  <si>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</si>
  <si>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</si>
  <si>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</si>
  <si>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</si>
  <si>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</si>
  <si>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</si>
  <si>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</si>
  <si>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</si>
  <si>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</si>
  <si>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</si>
  <si>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</si>
  <si>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</si>
  <si>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</si>
  <si>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</si>
  <si>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</si>
  <si>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</si>
  <si>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</si>
  <si>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</si>
  <si>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</si>
  <si>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</si>
  <si>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</si>
  <si>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</si>
  <si>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</si>
  <si>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</si>
  <si>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</si>
  <si>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</si>
  <si>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</si>
  <si>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</si>
  <si>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</si>
  <si>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</si>
  <si>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</si>
  <si>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</si>
  <si>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</si>
  <si>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</si>
  <si>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</si>
  <si>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</si>
  <si>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</si>
  <si>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</si>
  <si>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</si>
  <si>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</si>
  <si>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</si>
  <si>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</si>
  <si>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</si>
  <si>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</si>
  <si>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</si>
  <si>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</si>
  <si>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</si>
  <si>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</si>
  <si>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</si>
  <si>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</si>
  <si>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</si>
  <si>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</si>
  <si>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</si>
  <si>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</si>
  <si>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</si>
  <si>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</si>
  <si>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</si>
  <si>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</si>
  <si>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</si>
  <si>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</si>
  <si>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</si>
  <si>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</si>
  <si>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</si>
  <si>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</si>
  <si>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</si>
  <si>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</si>
  <si>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</si>
  <si>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</si>
  <si>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</si>
  <si>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</si>
  <si>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</si>
  <si>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</si>
  <si>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</si>
  <si>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</si>
  <si>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</si>
  <si>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</si>
  <si>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</si>
  <si>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</si>
  <si>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</si>
  <si>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</si>
  <si>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</si>
  <si>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</si>
  <si>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</si>
  <si>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</si>
  <si>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</si>
  <si>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</si>
  <si>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</si>
  <si>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</si>
  <si>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</si>
  <si>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</si>
  <si>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</si>
  <si>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</si>
  <si>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</si>
  <si>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</si>
  <si>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</si>
  <si>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</si>
  <si>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</si>
  <si>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</si>
  <si>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</si>
  <si>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</si>
  <si>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</si>
  <si>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</si>
  <si>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</si>
  <si>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</si>
  <si>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</si>
  <si>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</si>
  <si>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</si>
  <si>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</si>
  <si>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</si>
  <si>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</si>
  <si>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</si>
  <si>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</si>
  <si>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</si>
  <si>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</si>
  <si>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</si>
  <si>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</si>
  <si>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</si>
  <si>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</si>
  <si>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</si>
  <si>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</si>
  <si>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</si>
  <si>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</si>
  <si>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</si>
  <si>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</si>
  <si>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</si>
  <si>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</si>
  <si>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</si>
  <si>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</si>
  <si>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</si>
  <si>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</si>
  <si>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</si>
  <si>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</si>
  <si>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</si>
  <si>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</si>
  <si>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</si>
  <si>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</si>
  <si>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</si>
  <si>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</si>
  <si>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</si>
  <si>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</si>
  <si>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</si>
  <si>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</si>
  <si>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</si>
  <si>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</si>
  <si>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</si>
  <si>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</si>
  <si>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</si>
  <si>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</si>
  <si>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</si>
  <si>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</si>
  <si>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</si>
  <si>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</si>
  <si>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</si>
  <si>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</si>
  <si>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</si>
  <si>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</si>
  <si>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</si>
  <si>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</si>
  <si>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</si>
  <si>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</si>
  <si>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</si>
  <si>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</si>
  <si>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</si>
  <si>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</si>
  <si>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</si>
  <si>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</si>
  <si>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</si>
  <si>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</si>
  <si>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</si>
  <si>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</si>
  <si>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</si>
  <si>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</si>
  <si>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</si>
  <si>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</si>
  <si>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</si>
  <si>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</si>
  <si>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</si>
  <si>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</si>
  <si>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</si>
  <si>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</si>
  <si>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</si>
  <si>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</si>
  <si>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</si>
  <si>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</si>
  <si>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</si>
  <si>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</si>
  <si>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</si>
  <si>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</si>
  <si>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</si>
  <si>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</si>
  <si>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</si>
  <si>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</si>
  <si>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</si>
  <si>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</si>
  <si>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</si>
  <si>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</si>
  <si>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</si>
  <si>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</si>
  <si>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</si>
  <si>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</si>
  <si>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</si>
  <si>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</si>
  <si>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</si>
  <si>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</si>
  <si>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</si>
  <si>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</si>
  <si>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</si>
  <si>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</si>
  <si>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</si>
  <si>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</si>
  <si>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</si>
  <si>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</si>
  <si>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</si>
  <si>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</si>
  <si>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</si>
  <si>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</si>
  <si>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</si>
  <si>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</si>
  <si>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</si>
  <si>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</si>
  <si>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</si>
  <si>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</si>
  <si>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</si>
  <si>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</si>
  <si>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</si>
  <si>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</si>
  <si>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</si>
  <si>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</si>
  <si>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</si>
  <si>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</si>
  <si>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</si>
  <si>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</si>
  <si>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</si>
  <si>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</si>
  <si>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</si>
  <si>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</si>
  <si>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</si>
  <si>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</si>
  <si>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</si>
  <si>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</si>
  <si>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</si>
  <si>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</si>
  <si>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</si>
  <si>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</si>
  <si>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</si>
  <si>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</si>
  <si>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</si>
  <si>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</si>
  <si>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</si>
  <si>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</si>
  <si>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</si>
  <si>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</si>
  <si>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</si>
  <si>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</si>
  <si>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</si>
  <si>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</si>
  <si>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</si>
  <si>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</si>
  <si>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</si>
  <si>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</si>
  <si>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</si>
  <si>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</si>
  <si>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</si>
  <si>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</si>
  <si>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</si>
  <si>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</si>
  <si>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</si>
  <si>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</si>
  <si>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</si>
  <si>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</si>
  <si>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</si>
  <si>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</si>
  <si>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</si>
  <si>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</si>
  <si>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</si>
  <si>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</si>
  <si>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</si>
  <si>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</si>
  <si>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</si>
  <si>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</si>
  <si>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</si>
  <si>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</si>
  <si>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</si>
  <si>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</si>
  <si>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</si>
  <si>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</si>
  <si>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</si>
  <si>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</si>
  <si>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</si>
  <si>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</si>
  <si>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</si>
  <si>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</si>
  <si>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</si>
  <si>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</si>
  <si>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</si>
  <si>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</si>
  <si>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</si>
  <si>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</si>
  <si>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</si>
  <si>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</si>
  <si>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</si>
  <si>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</si>
  <si>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</si>
  <si>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</si>
  <si>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</si>
  <si>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</si>
  <si>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</si>
  <si>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</si>
  <si>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</si>
  <si>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</si>
  <si>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</si>
  <si>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</si>
  <si>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</si>
  <si>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</si>
  <si>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</si>
  <si>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</si>
  <si>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</si>
  <si>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</si>
  <si>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</si>
  <si>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</si>
  <si>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</si>
  <si>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</si>
  <si>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</si>
  <si>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</si>
  <si>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</si>
  <si>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</si>
  <si>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</si>
  <si>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</si>
  <si>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</si>
  <si>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</si>
  <si>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</si>
  <si>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</si>
  <si>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</si>
  <si>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</si>
  <si>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</si>
  <si>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</si>
  <si>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</si>
  <si>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</si>
  <si>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</si>
  <si>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</si>
  <si>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</si>
  <si>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</si>
  <si>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</si>
  <si>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</si>
  <si>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</si>
  <si>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</si>
  <si>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</si>
  <si>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</si>
  <si>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</si>
  <si>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</si>
  <si>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</si>
  <si>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</si>
  <si>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</si>
  <si>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</si>
  <si>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</si>
  <si>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</si>
  <si>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</si>
  <si>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</si>
  <si>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</si>
  <si>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</si>
  <si>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</si>
  <si>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</si>
  <si>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</si>
  <si>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</si>
  <si>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</si>
  <si>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</si>
  <si>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</si>
  <si>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</si>
  <si>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</si>
  <si>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</si>
  <si>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</si>
  <si>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</si>
  <si>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</si>
  <si>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</si>
  <si>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</si>
  <si>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</si>
  <si>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</si>
  <si>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</si>
  <si>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</si>
  <si>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</si>
  <si>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</si>
  <si>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</si>
  <si>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</si>
  <si>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</si>
  <si>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</si>
  <si>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</si>
  <si>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</si>
  <si>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</si>
  <si>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</si>
  <si>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</si>
  <si>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</si>
  <si>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</si>
  <si>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</si>
  <si>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</si>
  <si>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</si>
  <si>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</si>
  <si>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</si>
  <si>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</si>
  <si>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</si>
  <si>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</si>
  <si>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</si>
  <si>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</si>
  <si>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</si>
  <si>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</si>
  <si>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</si>
  <si>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</si>
  <si>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</si>
  <si>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</si>
  <si>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</si>
  <si>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</si>
  <si>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</si>
  <si>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</si>
  <si>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</si>
  <si>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</si>
  <si>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</si>
  <si>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</si>
  <si>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</si>
  <si>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</si>
  <si>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</si>
  <si>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</si>
  <si>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</si>
  <si>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</si>
  <si>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</si>
  <si>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</si>
  <si>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</si>
  <si>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</si>
  <si>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</si>
  <si>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</si>
  <si>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</si>
  <si>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</si>
  <si>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</si>
  <si>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</si>
  <si>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</si>
  <si>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</si>
  <si>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</si>
  <si>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</si>
  <si>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</si>
  <si>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</si>
  <si>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</si>
  <si>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</si>
  <si>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</si>
  <si>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</si>
  <si>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</si>
  <si>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</si>
  <si>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</si>
  <si>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</si>
  <si>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</si>
  <si>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</si>
  <si>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</si>
  <si>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</si>
  <si>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</si>
  <si>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</si>
  <si>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</si>
  <si>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</si>
  <si>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</si>
  <si>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</si>
  <si>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</si>
  <si>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</si>
  <si>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</si>
  <si>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</si>
  <si>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</si>
  <si>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</si>
  <si>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</si>
  <si>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</si>
  <si>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</si>
  <si>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</si>
  <si>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</si>
  <si>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</si>
  <si>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</si>
  <si>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</si>
  <si>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</si>
  <si>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</si>
  <si>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</si>
  <si>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</si>
  <si>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</si>
  <si>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</si>
  <si>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</si>
  <si>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</si>
  <si>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</si>
  <si>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</si>
  <si>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</si>
  <si>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</si>
  <si>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</si>
  <si>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</si>
  <si>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</si>
  <si>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</si>
  <si>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</si>
  <si>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</si>
  <si>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</si>
  <si>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</si>
  <si>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</si>
  <si>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</si>
  <si>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</si>
  <si>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</si>
  <si>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</si>
  <si>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</si>
  <si>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</si>
  <si>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</si>
  <si>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</si>
  <si>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</si>
  <si>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</si>
  <si>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</si>
  <si>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</si>
  <si>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</si>
  <si>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</si>
  <si>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</si>
  <si>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</si>
  <si>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</si>
  <si>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</si>
  <si>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</si>
  <si>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</si>
  <si>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</si>
  <si>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</si>
  <si>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</si>
  <si>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</si>
  <si>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</si>
  <si>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</si>
  <si>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</si>
  <si>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</si>
  <si>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</si>
  <si>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</si>
  <si>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</si>
  <si>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</si>
  <si>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</si>
  <si>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</si>
  <si>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</si>
  <si>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</si>
  <si>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</si>
  <si>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</si>
  <si>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</si>
  <si>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</si>
  <si>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</si>
  <si>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</si>
  <si>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</si>
  <si>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</si>
  <si>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</si>
  <si>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</si>
  <si>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</si>
  <si>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</si>
  <si>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</si>
  <si>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</si>
  <si>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</si>
  <si>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</si>
  <si>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</si>
  <si>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</si>
  <si>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</si>
  <si>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</si>
  <si>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</si>
  <si>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</si>
  <si>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</si>
  <si>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</si>
  <si>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</si>
  <si>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</si>
  <si>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</si>
  <si>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</si>
  <si>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</si>
  <si>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</si>
  <si>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</si>
  <si>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</si>
  <si>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</si>
  <si>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</si>
  <si>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</si>
  <si>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</si>
  <si>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</si>
  <si>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</si>
  <si>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</si>
  <si>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</si>
  <si>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</si>
  <si>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</si>
  <si>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</si>
  <si>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</si>
  <si>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</si>
  <si>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</si>
  <si>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</si>
  <si>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</si>
  <si>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</si>
  <si>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</si>
  <si>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</si>
  <si>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</si>
  <si>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</si>
  <si>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</si>
  <si>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</si>
  <si>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</si>
  <si>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</si>
  <si>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</si>
  <si>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</si>
  <si>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</si>
  <si>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</si>
  <si>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</si>
  <si>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</si>
  <si>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</si>
  <si>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</si>
  <si>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</si>
  <si>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</si>
  <si>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</si>
  <si>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</si>
  <si>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</si>
  <si>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</si>
  <si>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</si>
  <si>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</si>
  <si>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</si>
  <si>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</si>
  <si>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</si>
  <si>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</si>
  <si>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</si>
  <si>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</si>
  <si>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</si>
  <si>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</si>
  <si>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</si>
  <si>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</si>
  <si>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</si>
  <si>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</si>
  <si>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</si>
  <si>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</si>
  <si>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</si>
  <si>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</si>
  <si>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</si>
  <si>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</si>
  <si>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</si>
  <si>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</si>
  <si>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</si>
  <si>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</si>
  <si>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</si>
  <si>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</si>
  <si>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</si>
  <si>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</si>
  <si>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</si>
  <si>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</si>
  <si>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</si>
  <si>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</si>
  <si>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</si>
  <si>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</si>
  <si>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</si>
  <si>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</si>
  <si>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</si>
  <si>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</si>
  <si>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</si>
  <si>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</si>
  <si>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</si>
  <si>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</si>
  <si>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</si>
  <si>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</si>
  <si>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</si>
  <si>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</si>
  <si>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</si>
  <si>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</si>
  <si>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</si>
  <si>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</si>
  <si>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</si>
  <si>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</si>
  <si>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</si>
  <si>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</si>
  <si>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</si>
  <si>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</si>
  <si>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</si>
  <si>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</si>
  <si>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</si>
  <si>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</si>
  <si>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</si>
  <si>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</si>
  <si>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</si>
  <si>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</si>
  <si>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</si>
  <si>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</si>
  <si>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</si>
  <si>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</si>
  <si>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</si>
  <si>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</si>
  <si>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</si>
  <si>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</si>
  <si>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</si>
  <si>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</si>
  <si>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</si>
  <si>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</si>
  <si>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</si>
  <si>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</si>
  <si>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</si>
  <si>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</si>
  <si>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</si>
  <si>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</si>
  <si>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</si>
  <si>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</si>
  <si>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</si>
  <si>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</si>
  <si>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</si>
  <si>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</si>
  <si>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</si>
  <si>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</si>
  <si>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</si>
  <si>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</si>
  <si>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</si>
  <si>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</si>
  <si>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</si>
  <si>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</si>
  <si>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</si>
  <si>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</si>
  <si>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</si>
  <si>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</si>
  <si>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</si>
  <si>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</si>
  <si>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</si>
  <si>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</si>
  <si>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</si>
  <si>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</si>
  <si>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</si>
  <si>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</si>
  <si>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</si>
  <si>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</si>
  <si>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</si>
  <si>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</si>
  <si>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</si>
  <si>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</si>
  <si>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</si>
  <si>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</si>
  <si>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</si>
  <si>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</si>
  <si>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</si>
  <si>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</si>
  <si>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</si>
  <si>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</si>
  <si>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</si>
  <si>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</si>
  <si>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</si>
  <si>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</si>
  <si>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</si>
  <si>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</si>
  <si>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</si>
  <si>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</si>
  <si>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</si>
  <si>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</si>
  <si>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</si>
  <si>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</si>
  <si>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</si>
  <si>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</si>
  <si>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</si>
  <si>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</si>
  <si>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</si>
  <si>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</si>
  <si>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</si>
  <si>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</si>
  <si>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</si>
  <si>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</si>
  <si>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</si>
  <si>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</si>
  <si>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</si>
  <si>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</si>
  <si>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</si>
  <si>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</si>
  <si>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</si>
  <si>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</si>
  <si>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</si>
  <si>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</si>
  <si>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</si>
  <si>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</si>
  <si>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</si>
  <si>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</si>
  <si>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</si>
  <si>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</si>
  <si>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</si>
  <si>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</si>
  <si>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</si>
  <si>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</si>
  <si>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</si>
  <si>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</si>
  <si>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</si>
  <si>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</si>
  <si>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</si>
  <si>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</si>
  <si>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</si>
  <si>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</si>
  <si>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</si>
  <si>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</si>
  <si>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</si>
  <si>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</si>
  <si>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</si>
  <si>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</si>
  <si>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</si>
  <si>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</si>
  <si>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</si>
  <si>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</si>
  <si>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</si>
  <si>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</si>
  <si>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</si>
  <si>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</si>
  <si>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</si>
  <si>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</si>
  <si>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</si>
  <si>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</si>
  <si>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</si>
  <si>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</si>
  <si>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</si>
  <si>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</si>
  <si>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</si>
  <si>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</si>
  <si>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</si>
  <si>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</si>
  <si>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</si>
  <si>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</si>
  <si>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</si>
  <si>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</si>
  <si>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</si>
  <si>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</si>
  <si>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</si>
  <si>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</si>
  <si>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</si>
  <si>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</si>
  <si>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</si>
  <si>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</si>
  <si>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</si>
  <si>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</si>
  <si>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</si>
  <si>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</si>
  <si>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</si>
  <si>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</si>
  <si>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</si>
  <si>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</si>
  <si>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</si>
  <si>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</si>
  <si>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</si>
  <si>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</si>
  <si>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</si>
  <si>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</si>
  <si>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</si>
  <si>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</si>
  <si>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</si>
  <si>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</si>
  <si>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</si>
  <si>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</si>
  <si>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</si>
  <si>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</si>
  <si>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</si>
  <si>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</si>
  <si>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</si>
  <si>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</si>
  <si>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</si>
  <si>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</si>
  <si>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</si>
  <si>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</si>
  <si>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</si>
  <si>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</si>
  <si>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</si>
  <si>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</si>
  <si>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</si>
  <si>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</si>
  <si>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</si>
  <si>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</si>
  <si>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</si>
  <si>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</si>
  <si>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</si>
  <si>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</si>
  <si>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</si>
  <si>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</si>
  <si>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</si>
  <si>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</si>
  <si>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</si>
  <si>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</si>
  <si>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</si>
  <si>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</si>
  <si>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</si>
  <si>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</si>
  <si>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</si>
  <si>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</si>
  <si>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</si>
  <si>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</si>
  <si>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</si>
  <si>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</si>
  <si>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</si>
  <si>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</si>
  <si>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</si>
  <si>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</si>
  <si>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</si>
  <si>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</si>
  <si>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</si>
  <si>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</si>
  <si>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</si>
  <si>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</si>
  <si>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</si>
  <si>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</si>
  <si>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</si>
  <si>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</si>
  <si>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</si>
  <si>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</si>
  <si>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</si>
  <si>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</si>
  <si>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</si>
  <si>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</si>
  <si>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</si>
  <si>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</si>
  <si>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</si>
  <si>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</si>
  <si>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</si>
  <si>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</si>
  <si>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</si>
  <si>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</si>
  <si>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</si>
  <si>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</si>
  <si>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</si>
  <si>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</si>
  <si>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</si>
  <si>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</si>
  <si>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</si>
  <si>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</si>
  <si>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</si>
  <si>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</si>
  <si>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</si>
  <si>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</si>
  <si>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</si>
  <si>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</si>
  <si>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</si>
  <si>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</si>
  <si>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</si>
  <si>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</si>
  <si>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</si>
  <si>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</si>
  <si>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</si>
  <si>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</si>
  <si>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</si>
  <si>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</si>
  <si>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</si>
  <si>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</si>
  <si>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</si>
  <si>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</si>
  <si>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</si>
  <si>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</si>
  <si>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</si>
  <si>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</si>
  <si>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</si>
  <si>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</si>
  <si>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</si>
  <si>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</si>
  <si>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</si>
  <si>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</si>
  <si>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</si>
  <si>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</si>
  <si>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</si>
  <si>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</si>
  <si>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</si>
  <si>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</si>
  <si>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</si>
  <si>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</si>
  <si>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</si>
  <si>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</si>
  <si>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</si>
  <si>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</si>
  <si>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</si>
  <si>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</si>
  <si>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</si>
  <si>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</si>
  <si>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</si>
  <si>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</si>
  <si>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</si>
  <si>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</si>
  <si>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</si>
  <si>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</si>
  <si>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</si>
  <si>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</si>
  <si>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</si>
  <si>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</si>
  <si>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</si>
  <si>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</si>
  <si>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</si>
  <si>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</si>
  <si>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</si>
  <si>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</si>
  <si>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</si>
  <si>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</si>
  <si>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</si>
  <si>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</si>
  <si>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</si>
  <si>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</si>
  <si>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</si>
  <si>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</si>
  <si>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</si>
  <si>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</si>
  <si>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</si>
  <si>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</si>
  <si>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</si>
  <si>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</si>
  <si>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</si>
  <si>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</si>
  <si>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</si>
  <si>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</si>
  <si>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</si>
  <si>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</si>
  <si>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</si>
  <si>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</si>
  <si>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</si>
  <si>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</si>
  <si>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</si>
  <si>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</si>
  <si>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</si>
  <si>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</si>
  <si>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</si>
  <si>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</si>
  <si>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</si>
  <si>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</si>
  <si>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</si>
  <si>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</si>
  <si>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</si>
  <si>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</si>
  <si>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</si>
  <si>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</si>
  <si>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</si>
  <si>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</si>
  <si>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</si>
  <si>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</si>
  <si>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</si>
  <si>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</si>
  <si>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</si>
  <si>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</si>
  <si>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</si>
  <si>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</si>
  <si>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</si>
  <si>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</si>
  <si>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</si>
  <si>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</si>
  <si>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</si>
  <si>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</si>
  <si>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</si>
  <si>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</si>
  <si>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</si>
  <si>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</si>
  <si>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</si>
  <si>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</si>
  <si>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</si>
  <si>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</si>
  <si>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</si>
  <si>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</si>
  <si>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</si>
  <si>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</si>
  <si>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</si>
  <si>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</si>
  <si>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</si>
  <si>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</si>
  <si>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</si>
  <si>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</si>
  <si>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</si>
  <si>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</si>
  <si>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</si>
  <si>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</si>
  <si>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</si>
  <si>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</si>
  <si>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</si>
  <si>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</si>
  <si>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</si>
  <si>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</si>
  <si>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</si>
  <si>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</si>
  <si>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</si>
  <si>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</si>
  <si>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</si>
  <si>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</si>
  <si>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</si>
  <si>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</si>
  <si>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</si>
  <si>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</si>
  <si>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</si>
  <si>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</si>
  <si>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</si>
  <si>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</si>
  <si>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</si>
  <si>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</si>
  <si>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</si>
  <si>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</si>
  <si>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</si>
  <si>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</si>
  <si>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</si>
  <si>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</si>
  <si>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</si>
  <si>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</si>
  <si>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</si>
  <si>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</si>
  <si>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</si>
  <si>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</si>
  <si>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</si>
  <si>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</si>
  <si>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</si>
  <si>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</si>
  <si>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</si>
  <si>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</si>
  <si>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</si>
  <si>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</si>
  <si>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</si>
  <si>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</si>
  <si>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</si>
  <si>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</si>
  <si>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</si>
  <si>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</si>
  <si>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</si>
  <si>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</si>
  <si>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</si>
  <si>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</si>
  <si>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</si>
  <si>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</si>
  <si>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</si>
  <si>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</si>
  <si>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</si>
  <si>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</si>
  <si>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</si>
  <si>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</si>
  <si>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</si>
  <si>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</si>
  <si>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</si>
  <si>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</si>
  <si>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</si>
  <si>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</si>
  <si>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</si>
  <si>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</si>
  <si>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</si>
  <si>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</si>
  <si>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</si>
  <si>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</si>
  <si>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</si>
  <si>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</si>
  <si>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</si>
  <si>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</si>
  <si>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</si>
  <si>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</si>
  <si>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</si>
  <si>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</si>
  <si>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</si>
  <si>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</si>
  <si>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</si>
  <si>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</si>
  <si>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</si>
  <si>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</si>
  <si>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</si>
  <si>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</si>
  <si>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</si>
  <si>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</si>
  <si>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</si>
  <si>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</si>
  <si>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</si>
  <si>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</si>
  <si>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</si>
  <si>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</si>
  <si>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</si>
  <si>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</si>
  <si>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</si>
  <si>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</si>
  <si>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</si>
  <si>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</si>
  <si>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</si>
  <si>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</si>
  <si>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</si>
  <si>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</si>
  <si>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</si>
  <si>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</si>
  <si>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</si>
  <si>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</si>
  <si>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</si>
  <si>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</si>
  <si>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</si>
  <si>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</si>
  <si>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</si>
  <si>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</si>
  <si>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</si>
  <si>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</si>
  <si>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</si>
  <si>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</si>
  <si>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</si>
  <si>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</si>
  <si>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</si>
  <si>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</si>
  <si>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</si>
  <si>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</si>
  <si>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</si>
  <si>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</si>
  <si>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</si>
  <si>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</si>
  <si>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</si>
  <si>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</si>
  <si>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</si>
  <si>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</si>
  <si>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</si>
  <si>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</si>
  <si>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</si>
  <si>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</si>
  <si>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</si>
  <si>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</si>
  <si>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</si>
  <si>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</si>
  <si>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</si>
  <si>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</si>
  <si>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</si>
  <si>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</si>
  <si>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</si>
  <si>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</si>
  <si>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</si>
  <si>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</si>
  <si>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</si>
  <si>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</si>
  <si>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</si>
  <si>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</si>
  <si>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</si>
  <si>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</si>
  <si>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</si>
  <si>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</si>
  <si>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</si>
  <si>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</si>
  <si>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</si>
  <si>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</si>
  <si>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</si>
  <si>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</si>
  <si>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</si>
  <si>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</si>
  <si>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</si>
  <si>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</si>
  <si>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</si>
  <si>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</si>
  <si>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</si>
  <si>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</si>
  <si>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</si>
  <si>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</si>
  <si>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</si>
  <si>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</si>
  <si>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</si>
  <si>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</si>
  <si>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</si>
  <si>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</si>
  <si>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</si>
  <si>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</si>
  <si>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</si>
  <si>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</si>
  <si>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</si>
  <si>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</si>
  <si>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</si>
  <si>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</si>
  <si>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</si>
  <si>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</si>
  <si>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</si>
  <si>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</si>
  <si>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</si>
  <si>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</si>
  <si>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</si>
  <si>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</si>
  <si>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</si>
  <si>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</si>
  <si>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</si>
  <si>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</si>
  <si>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</si>
  <si>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</si>
  <si>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</si>
  <si>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</si>
  <si>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</si>
  <si>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</si>
  <si>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</si>
  <si>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</si>
  <si>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</si>
  <si>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</si>
  <si>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</si>
  <si>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</si>
  <si>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</si>
  <si>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</si>
  <si>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</si>
  <si>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</si>
  <si>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</si>
  <si>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</si>
  <si>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</si>
  <si>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</si>
  <si>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</si>
  <si>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</si>
  <si>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</si>
  <si>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</si>
  <si>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</si>
  <si>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</si>
  <si>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</si>
  <si>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</si>
  <si>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</si>
  <si>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</si>
  <si>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</si>
  <si>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</si>
  <si>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</si>
  <si>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</si>
  <si>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</si>
  <si>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</si>
  <si>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</si>
  <si>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</si>
  <si>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</si>
  <si>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</si>
  <si>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</si>
  <si>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</si>
  <si>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</si>
  <si>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</si>
  <si>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</si>
  <si>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</si>
  <si>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</si>
  <si>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</si>
  <si>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</si>
  <si>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</si>
  <si>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</si>
  <si>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</si>
  <si>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</si>
  <si>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</si>
  <si>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</si>
  <si>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</si>
  <si>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</si>
  <si>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</si>
  <si>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</si>
  <si>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</si>
  <si>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</si>
  <si>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</si>
  <si>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</si>
  <si>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</si>
  <si>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</si>
  <si>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</si>
  <si>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</si>
  <si>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</si>
  <si>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</si>
  <si>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</si>
  <si>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</si>
  <si>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</si>
  <si>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</si>
  <si>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</si>
  <si>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</si>
  <si>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</si>
  <si>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</si>
  <si>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</si>
  <si>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</si>
  <si>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</si>
  <si>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</si>
  <si>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</si>
  <si>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</si>
  <si>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</si>
  <si>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</si>
  <si>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</si>
  <si>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</si>
  <si>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</si>
  <si>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</si>
  <si>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</si>
  <si>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</si>
  <si>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</si>
  <si>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</si>
  <si>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</si>
  <si>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</si>
  <si>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</si>
  <si>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</si>
  <si>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</si>
  <si>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</si>
  <si>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</si>
  <si>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</si>
  <si>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</si>
  <si>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</si>
  <si>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</si>
  <si>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</si>
  <si>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</si>
  <si>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</si>
  <si>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</si>
  <si>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</si>
  <si>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</si>
  <si>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</si>
  <si>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</si>
  <si>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</si>
  <si>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</si>
  <si>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</si>
  <si>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</si>
  <si>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</si>
  <si>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</si>
  <si>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</si>
  <si>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</si>
  <si>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</si>
  <si>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</si>
  <si>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</si>
  <si>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</si>
  <si>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</si>
  <si>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</si>
  <si>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</si>
  <si>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</si>
  <si>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</si>
  <si>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</si>
  <si>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</si>
  <si>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</si>
  <si>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</si>
  <si>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</si>
  <si>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</si>
  <si>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</si>
  <si>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</si>
  <si>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</si>
  <si>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</si>
  <si>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</si>
  <si>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</si>
  <si>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</si>
  <si>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</si>
  <si>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</si>
  <si>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</si>
  <si>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</si>
  <si>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</si>
  <si>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</si>
  <si>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</si>
  <si>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</si>
  <si>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</si>
  <si>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</si>
  <si>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</si>
  <si>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</si>
  <si>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</si>
  <si>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</si>
  <si>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</si>
  <si>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</si>
  <si>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</si>
  <si>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</si>
  <si>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</si>
  <si>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</si>
  <si>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</si>
  <si>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</si>
  <si>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</si>
  <si>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</si>
  <si>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</si>
  <si>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</si>
  <si>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</si>
  <si>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</si>
  <si>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</si>
  <si>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</si>
  <si>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</si>
  <si>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</si>
  <si>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</si>
  <si>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</si>
  <si>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</si>
  <si>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</si>
  <si>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</si>
  <si>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</si>
  <si>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</si>
  <si>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</si>
  <si>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</si>
  <si>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</si>
  <si>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</si>
  <si>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</si>
  <si>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</si>
  <si>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</si>
  <si>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</si>
  <si>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</si>
  <si>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</si>
  <si>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</si>
  <si>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</si>
  <si>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</si>
  <si>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</si>
  <si>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</si>
  <si>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</si>
  <si>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</si>
  <si>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</si>
  <si>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</si>
  <si>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</si>
  <si>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</si>
  <si>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</si>
  <si>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</si>
  <si>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</si>
  <si>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</si>
  <si>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</si>
  <si>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</si>
  <si>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</si>
  <si>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</si>
  <si>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</si>
  <si>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</si>
  <si>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</si>
  <si>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</si>
  <si>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</si>
  <si>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</si>
  <si>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</si>
  <si>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</si>
  <si>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</si>
  <si>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</si>
  <si>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</si>
  <si>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</si>
  <si>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</si>
  <si>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</si>
  <si>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</si>
  <si>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</si>
  <si>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</si>
  <si>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</si>
  <si>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</si>
  <si>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</si>
  <si>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</si>
  <si>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</si>
  <si>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</si>
  <si>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</si>
  <si>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</si>
  <si>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</si>
  <si>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</si>
  <si>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</si>
  <si>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</si>
  <si>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</si>
  <si>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</si>
  <si>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</si>
  <si>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</si>
  <si>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</si>
  <si>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</si>
  <si>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</si>
  <si>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</si>
  <si>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</si>
  <si>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</si>
  <si>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</si>
  <si>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</si>
  <si>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</si>
  <si>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</si>
  <si>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</si>
  <si>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</si>
  <si>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</si>
  <si>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</si>
  <si>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</si>
  <si>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</si>
  <si>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</si>
  <si>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</si>
  <si>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</si>
  <si>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</si>
  <si>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</si>
  <si>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</si>
  <si>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</si>
  <si>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</si>
  <si>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</si>
  <si>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</si>
  <si>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</si>
  <si>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</si>
  <si>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</si>
  <si>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</si>
  <si>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</si>
  <si>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</si>
  <si>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</si>
  <si>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</si>
  <si>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</si>
  <si>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</si>
  <si>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</si>
  <si>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</si>
  <si>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</si>
  <si>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</si>
  <si>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</si>
  <si>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</si>
  <si>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</si>
  <si>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</si>
  <si>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</si>
  <si>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</si>
  <si>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</si>
  <si>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</si>
  <si>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</si>
  <si>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</si>
  <si>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</si>
  <si>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</si>
  <si>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</si>
  <si>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</si>
  <si>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</si>
  <si>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</si>
  <si>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</si>
  <si>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</si>
  <si>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</si>
  <si>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</si>
  <si>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</si>
  <si>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</si>
  <si>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</si>
  <si>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</si>
  <si>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</si>
  <si>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</si>
  <si>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</si>
  <si>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</si>
  <si>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</si>
  <si>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</si>
  <si>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</si>
  <si>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</si>
  <si>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</si>
  <si>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</si>
  <si>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</si>
  <si>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</si>
  <si>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</si>
  <si>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</si>
  <si>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</si>
  <si>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</si>
  <si>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</si>
  <si>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</si>
  <si>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</si>
  <si>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</si>
  <si>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</si>
  <si>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</si>
  <si>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</si>
  <si>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</si>
  <si>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</si>
  <si>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</si>
  <si>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</si>
  <si>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</si>
  <si>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</si>
  <si>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</si>
  <si>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</si>
  <si>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</si>
  <si>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</si>
  <si>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</si>
  <si>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</si>
  <si>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</si>
  <si>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</si>
  <si>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</si>
  <si>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</si>
  <si>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</si>
  <si>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</si>
  <si>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</si>
  <si>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</si>
  <si>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</si>
  <si>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</si>
  <si>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</si>
  <si>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</si>
  <si>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</si>
  <si>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</si>
  <si>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</si>
  <si>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</si>
  <si>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</si>
  <si>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</si>
  <si>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</si>
  <si>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</si>
  <si>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</si>
  <si>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</si>
  <si>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</si>
  <si>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</si>
  <si>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</si>
  <si>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</si>
  <si>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</si>
  <si>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</si>
  <si>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</si>
  <si>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</si>
  <si>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</si>
  <si>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</si>
  <si>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</si>
  <si>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</si>
  <si>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</si>
  <si>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</si>
  <si>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</si>
  <si>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</si>
  <si>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</si>
  <si>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</si>
  <si>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</si>
  <si>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</si>
  <si>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</si>
  <si>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</si>
  <si>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</si>
  <si>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</si>
  <si>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</si>
  <si>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</si>
  <si>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</si>
  <si>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</si>
  <si>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</si>
  <si>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</si>
  <si>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</si>
  <si>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</si>
  <si>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</si>
  <si>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</si>
  <si>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</si>
  <si>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</si>
  <si>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</si>
  <si>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</si>
  <si>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</si>
  <si>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</si>
  <si>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</si>
  <si>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</si>
  <si>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</si>
  <si>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</si>
  <si>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</si>
  <si>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</si>
  <si>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</si>
  <si>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</si>
  <si>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</si>
  <si>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</si>
  <si>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</si>
  <si>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</si>
  <si>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</si>
  <si>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</si>
  <si>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</si>
  <si>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</si>
  <si>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</si>
  <si>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</si>
  <si>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</si>
  <si>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</si>
  <si>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</si>
  <si>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</si>
  <si>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</si>
  <si>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</si>
  <si>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</si>
  <si>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</si>
  <si>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</si>
  <si>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</si>
  <si>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</si>
  <si>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</si>
  <si>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</si>
  <si>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</si>
  <si>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</si>
  <si>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</si>
  <si>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</si>
  <si>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</si>
  <si>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</si>
  <si>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</si>
  <si>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</si>
  <si>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</si>
  <si>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</si>
  <si>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</si>
  <si>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</si>
  <si>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</si>
  <si>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</si>
  <si>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</si>
  <si>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</si>
  <si>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</si>
  <si>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</si>
  <si>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</si>
  <si>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</si>
  <si>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</si>
  <si>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</si>
  <si>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</si>
  <si>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</si>
  <si>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</si>
  <si>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</si>
  <si>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</si>
  <si>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</si>
  <si>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</si>
  <si>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</si>
  <si>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</si>
  <si>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</si>
  <si>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</si>
  <si>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</si>
  <si>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</si>
  <si>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</si>
  <si>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</si>
  <si>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</si>
  <si>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</si>
  <si>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</si>
  <si>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</si>
  <si>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</si>
  <si>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</si>
  <si>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</si>
  <si>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</si>
  <si>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</si>
  <si>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</si>
  <si>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</si>
  <si>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</si>
  <si>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</si>
  <si>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</si>
  <si>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</si>
  <si>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</si>
  <si>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</si>
  <si>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</si>
  <si>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</si>
  <si>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</si>
  <si>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</si>
  <si>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</si>
  <si>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</si>
  <si>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</si>
  <si>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</si>
  <si>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</si>
  <si>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</si>
  <si>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</si>
  <si>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</si>
  <si>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</si>
  <si>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</si>
  <si>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</si>
  <si>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</si>
  <si>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</si>
  <si>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</si>
  <si>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</si>
  <si>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</si>
  <si>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</si>
  <si>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</si>
  <si>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</si>
  <si>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</si>
  <si>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</si>
  <si>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</si>
  <si>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</si>
  <si>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</si>
  <si>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</si>
  <si>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</si>
  <si>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</si>
  <si>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</si>
  <si>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</si>
  <si>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</si>
  <si>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</si>
  <si>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</si>
  <si>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</si>
  <si>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</si>
  <si>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</si>
  <si>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</si>
  <si>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</si>
  <si>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</si>
  <si>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</si>
  <si>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</si>
  <si>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</si>
  <si>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</si>
  <si>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</si>
  <si>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</si>
  <si>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</si>
  <si>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</si>
  <si>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</si>
  <si>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</si>
  <si>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</si>
  <si>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</si>
  <si>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</si>
  <si>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</si>
  <si>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</si>
  <si>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</si>
  <si>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</si>
  <si>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</si>
  <si>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</si>
  <si>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</si>
  <si>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</si>
  <si>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</si>
  <si>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</si>
  <si>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</si>
  <si>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</si>
  <si>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</si>
  <si>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</si>
  <si>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</si>
  <si>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</si>
  <si>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</si>
  <si>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</si>
  <si>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</si>
  <si>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</si>
  <si>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</si>
  <si>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</si>
  <si>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</si>
  <si>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</si>
  <si>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</si>
  <si>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</si>
  <si>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</si>
  <si>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</si>
  <si>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</si>
  <si>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</si>
  <si>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</si>
  <si>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</si>
  <si>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</si>
  <si>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</si>
  <si>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</si>
  <si>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</si>
  <si>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</si>
  <si>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</si>
  <si>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</si>
  <si>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</si>
  <si>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</si>
  <si>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</si>
  <si>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</si>
  <si>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</si>
  <si>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</si>
  <si>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</si>
  <si>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</si>
  <si>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</si>
  <si>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</si>
  <si>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</si>
  <si>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</si>
  <si>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</si>
  <si>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</si>
  <si>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</si>
  <si>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</si>
  <si>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</si>
  <si>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</si>
  <si>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</si>
  <si>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</si>
  <si>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</si>
  <si>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</si>
  <si>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</si>
  <si>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</si>
  <si>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</si>
  <si>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</si>
  <si>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</si>
  <si>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</si>
  <si>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</si>
  <si>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</si>
  <si>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</si>
  <si>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</si>
  <si>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</si>
  <si>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</si>
  <si>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</si>
  <si>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</si>
  <si>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</si>
  <si>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</si>
  <si>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</si>
  <si>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</si>
  <si>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</si>
  <si>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</si>
  <si>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</si>
  <si>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</si>
  <si>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</si>
  <si>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</si>
  <si>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</si>
  <si>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</si>
  <si>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</si>
  <si>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</si>
  <si>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</si>
  <si>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</si>
  <si>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</si>
  <si>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</si>
  <si>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</si>
  <si>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</si>
  <si>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</si>
  <si>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</si>
  <si>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</si>
  <si>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</si>
  <si>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</si>
  <si>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</si>
  <si>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</si>
  <si>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</si>
  <si>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</si>
  <si>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</si>
  <si>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</si>
  <si>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</si>
  <si>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</si>
  <si>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</si>
  <si>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</si>
  <si>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</si>
  <si>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</si>
  <si>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</si>
  <si>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</si>
  <si>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</si>
  <si>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</si>
  <si>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</si>
  <si>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</si>
  <si>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</si>
  <si>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</si>
  <si>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</si>
  <si>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</si>
  <si>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</si>
  <si>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</si>
  <si>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</si>
  <si>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</si>
  <si>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</si>
  <si>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</si>
  <si>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</si>
  <si>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</si>
  <si>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</si>
  <si>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</si>
  <si>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</si>
  <si>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</si>
  <si>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</si>
  <si>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</si>
  <si>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</si>
  <si>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</si>
  <si>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</si>
  <si>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</si>
  <si>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</si>
  <si>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</si>
  <si>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</si>
  <si>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</si>
  <si>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</si>
  <si>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</si>
  <si>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</si>
  <si>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</si>
  <si>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</si>
  <si>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</si>
  <si>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</si>
  <si>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</si>
  <si>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</si>
  <si>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</si>
  <si>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</si>
  <si>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</si>
  <si>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</si>
  <si>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</si>
  <si>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</si>
  <si>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</si>
  <si>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</si>
  <si>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</si>
  <si>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</si>
  <si>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</si>
  <si>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</si>
  <si>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</si>
  <si>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</si>
  <si>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</si>
  <si>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</si>
  <si>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</si>
  <si>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</si>
  <si>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</si>
  <si>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</si>
  <si>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</si>
  <si>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</si>
  <si>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</si>
  <si>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</si>
  <si>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</si>
  <si>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</si>
  <si>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</si>
  <si>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</si>
  <si>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</si>
  <si>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</si>
  <si>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</si>
  <si>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</si>
  <si>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</si>
  <si>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</si>
  <si>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</si>
  <si>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</si>
  <si>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</si>
  <si>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</si>
  <si>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</si>
  <si>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</si>
  <si>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</si>
  <si>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</si>
  <si>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</si>
  <si>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</si>
  <si>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</si>
  <si>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</si>
  <si>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</si>
  <si>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</si>
  <si>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</si>
  <si>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</si>
  <si>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</si>
  <si>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</si>
  <si>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</si>
  <si>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</si>
  <si>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</si>
  <si>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</si>
  <si>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</si>
  <si>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</si>
  <si>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</si>
  <si>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</si>
  <si>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</si>
  <si>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</si>
  <si>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</si>
  <si>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</si>
  <si>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</si>
  <si>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</si>
  <si>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</si>
  <si>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</si>
  <si>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</si>
  <si>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</si>
  <si>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</si>
  <si>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</si>
  <si>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</si>
  <si>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</si>
  <si>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</si>
  <si>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</si>
  <si>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</si>
  <si>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</si>
  <si>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</si>
  <si>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</si>
  <si>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</si>
  <si>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</si>
  <si>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</si>
  <si>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</si>
  <si>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</si>
  <si>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</si>
  <si>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</si>
  <si>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</si>
  <si>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</si>
  <si>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</si>
  <si>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</si>
  <si>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</si>
  <si>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</si>
  <si>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</si>
  <si>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</si>
  <si>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</si>
  <si>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</si>
  <si>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</si>
  <si>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</si>
  <si>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</si>
  <si>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</si>
  <si>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</si>
  <si>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</si>
  <si>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</si>
  <si>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</si>
  <si>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</si>
  <si>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</si>
  <si>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</si>
  <si>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</si>
  <si>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</si>
  <si>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</si>
  <si>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</si>
  <si>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</si>
  <si>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</si>
  <si>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</si>
  <si>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</si>
  <si>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</si>
  <si>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</si>
  <si>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</si>
  <si>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</si>
  <si>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</si>
  <si>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</si>
  <si>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</si>
  <si>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</si>
  <si>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</si>
  <si>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</si>
  <si>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</si>
  <si>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</si>
  <si>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</si>
  <si>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</si>
  <si>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</si>
  <si>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</si>
  <si>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</si>
  <si>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</si>
  <si>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</si>
  <si>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</si>
  <si>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</si>
  <si>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</si>
  <si>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</si>
  <si>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</si>
  <si>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</si>
  <si>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</si>
  <si>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</si>
  <si>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</si>
  <si>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</si>
  <si>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</si>
  <si>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</si>
  <si>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</si>
  <si>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</si>
  <si>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</si>
  <si>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</si>
  <si>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</si>
  <si>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</si>
  <si>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</si>
  <si>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</si>
  <si>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</si>
  <si>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</si>
  <si>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</si>
  <si>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</si>
  <si>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</si>
  <si>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</si>
  <si>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</si>
  <si>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</si>
  <si>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</si>
  <si>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</si>
  <si>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</si>
  <si>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</si>
  <si>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</si>
  <si>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</si>
  <si>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</si>
  <si>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</si>
  <si>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</si>
  <si>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</si>
  <si>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</si>
  <si>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</si>
  <si>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</si>
  <si>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</si>
  <si>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</si>
  <si>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</si>
  <si>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</si>
  <si>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</si>
  <si>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</si>
  <si>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</si>
  <si>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</si>
  <si>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</si>
  <si>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</si>
  <si>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</si>
  <si>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</si>
  <si>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</si>
  <si>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</si>
  <si>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</si>
  <si>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</si>
  <si>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</si>
  <si>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</si>
  <si>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</si>
  <si>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</si>
  <si>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</si>
  <si>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</si>
  <si>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</si>
  <si>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</si>
  <si>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</si>
  <si>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</si>
  <si>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</si>
  <si>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</si>
  <si>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</si>
  <si>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</si>
  <si>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</si>
  <si>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</si>
  <si>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</si>
  <si>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</si>
  <si>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</si>
  <si>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</si>
  <si>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</si>
  <si>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</si>
  <si>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</si>
  <si>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</si>
  <si>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</si>
  <si>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</si>
  <si>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</si>
  <si>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</si>
  <si>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</si>
  <si>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</si>
  <si>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</si>
  <si>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</si>
  <si>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</si>
  <si>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</si>
  <si>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</si>
  <si>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</si>
  <si>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</si>
  <si>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</si>
  <si>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</si>
  <si>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</si>
  <si>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</si>
  <si>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</si>
  <si>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</si>
  <si>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</si>
  <si>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</si>
  <si>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</si>
  <si>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</si>
  <si>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</si>
  <si>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</si>
  <si>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</si>
  <si>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</si>
  <si>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</si>
  <si>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</si>
  <si>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</si>
  <si>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</si>
  <si>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</si>
  <si>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</si>
  <si>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</si>
  <si>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</si>
  <si>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</si>
  <si>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</si>
  <si>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</si>
  <si>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</si>
  <si>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</si>
  <si>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</si>
  <si>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</si>
  <si>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</si>
  <si>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</si>
  <si>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</si>
  <si>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</si>
  <si>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</si>
  <si>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</si>
  <si>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</si>
  <si>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</si>
  <si>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</si>
  <si>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</si>
  <si>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</si>
  <si>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</si>
  <si>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</si>
  <si>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</si>
  <si>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</si>
  <si>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</si>
  <si>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</si>
  <si>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</si>
  <si>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</si>
  <si>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</si>
  <si>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</si>
  <si>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</si>
  <si>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</si>
  <si>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</si>
  <si>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</si>
  <si>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</si>
  <si>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</si>
  <si>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</si>
  <si>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</si>
  <si>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</si>
  <si>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</si>
  <si>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</si>
  <si>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</si>
  <si>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</si>
  <si>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</si>
  <si>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</si>
  <si>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</si>
  <si>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</si>
  <si>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</si>
  <si>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</si>
  <si>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</si>
  <si>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</si>
  <si>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</si>
  <si>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</si>
  <si>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</si>
  <si>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</si>
  <si>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</si>
  <si>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</si>
  <si>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</si>
  <si>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</si>
  <si>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</si>
  <si>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</si>
  <si>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</si>
  <si>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</si>
  <si>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</si>
  <si>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</si>
  <si>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</si>
  <si>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</si>
  <si>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</si>
  <si>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</si>
  <si>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</si>
  <si>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</si>
  <si>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</si>
  <si>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</si>
  <si>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</si>
  <si>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</si>
  <si>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</si>
  <si>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</si>
  <si>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</si>
  <si>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</si>
  <si>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</si>
  <si>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</si>
  <si>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</si>
  <si>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</si>
  <si>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</si>
  <si>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</si>
  <si>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</si>
  <si>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</si>
  <si>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</si>
  <si>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</si>
  <si>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</si>
  <si>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</si>
  <si>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</si>
  <si>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</si>
  <si>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</si>
  <si>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</si>
  <si>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</si>
  <si>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</si>
  <si>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</si>
  <si>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</si>
  <si>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</si>
  <si>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</si>
  <si>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</si>
  <si>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</si>
  <si>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</si>
  <si>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</si>
  <si>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</si>
  <si>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</si>
  <si>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</si>
  <si>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</si>
  <si>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</si>
  <si>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</si>
  <si>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</si>
  <si>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</si>
  <si>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</si>
  <si>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</si>
  <si>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</si>
  <si>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</si>
  <si>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</si>
  <si>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</si>
  <si>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</si>
  <si>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</si>
  <si>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</si>
  <si>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</si>
  <si>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</si>
  <si>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</si>
  <si>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</si>
  <si>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</si>
  <si>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</si>
  <si>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</si>
  <si>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</si>
  <si>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</si>
  <si>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</si>
  <si>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</si>
  <si>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</si>
  <si>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</si>
  <si>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</si>
  <si>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</si>
  <si>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</si>
  <si>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</si>
  <si>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</si>
  <si>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</si>
  <si>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</si>
  <si>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</si>
  <si>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</si>
  <si>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</si>
  <si>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</si>
  <si>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</si>
  <si>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</si>
  <si>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</si>
  <si>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</si>
  <si>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</si>
  <si>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</si>
  <si>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</si>
  <si>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</si>
  <si>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</si>
  <si>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</si>
  <si>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</si>
  <si>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</si>
  <si>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</si>
  <si>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</si>
  <si>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</si>
  <si>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</si>
  <si>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</si>
  <si>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</si>
  <si>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</si>
  <si>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</si>
  <si>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</si>
  <si>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</si>
  <si>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</si>
  <si>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</si>
  <si>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</si>
  <si>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</si>
  <si>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</si>
  <si>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</si>
  <si>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</si>
  <si>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</si>
  <si>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</si>
  <si>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</si>
  <si>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</si>
  <si>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</si>
  <si>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</si>
  <si>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</si>
  <si>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</si>
  <si>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</si>
  <si>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</si>
  <si>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</si>
  <si>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</si>
  <si>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</si>
  <si>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</si>
  <si>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</si>
  <si>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</si>
  <si>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</si>
  <si>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</si>
  <si>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</si>
  <si>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</si>
  <si>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</si>
  <si>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</si>
  <si>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</si>
  <si>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</si>
  <si>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</si>
  <si>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</si>
  <si>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</si>
  <si>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</si>
  <si>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</si>
  <si>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</si>
  <si>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</si>
  <si>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</si>
  <si>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</si>
  <si>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</si>
  <si>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</si>
  <si>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</si>
  <si>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</si>
  <si>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</si>
  <si>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</si>
  <si>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</si>
  <si>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</si>
  <si>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</si>
  <si>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</si>
  <si>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</si>
  <si>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</si>
  <si>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</si>
  <si>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</si>
  <si>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</si>
  <si>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</si>
  <si>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</si>
  <si>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</si>
  <si>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</si>
  <si>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</si>
  <si>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</si>
  <si>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</si>
  <si>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</si>
  <si>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</si>
  <si>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</si>
  <si>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</si>
  <si>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</si>
  <si>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</si>
  <si>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</si>
  <si>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</si>
  <si>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</si>
  <si>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</si>
  <si>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</si>
  <si>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</si>
  <si>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</si>
  <si>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</si>
  <si>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</si>
  <si>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</si>
  <si>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</si>
  <si>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</si>
  <si>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</si>
  <si>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</si>
  <si>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</si>
  <si>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</si>
  <si>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</si>
  <si>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</si>
  <si>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</si>
  <si>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</si>
  <si>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</si>
  <si>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</si>
  <si>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</si>
  <si>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</si>
  <si>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</si>
  <si>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</si>
  <si>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</si>
  <si>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</si>
  <si>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</si>
  <si>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</si>
  <si>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</si>
  <si>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</si>
  <si>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</si>
  <si>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</si>
  <si>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</si>
  <si>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</si>
  <si>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</si>
  <si>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</si>
  <si>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</si>
  <si>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</si>
  <si>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</si>
  <si>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</si>
  <si>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</si>
  <si>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</si>
  <si>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</si>
  <si>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</si>
  <si>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</si>
  <si>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</si>
  <si>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</si>
  <si>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</si>
  <si>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</si>
  <si>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</si>
  <si>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</si>
  <si>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</si>
  <si>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</si>
  <si>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</si>
  <si>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</si>
  <si>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</si>
  <si>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</si>
  <si>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</si>
  <si>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</si>
  <si>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</si>
  <si>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</si>
  <si>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</si>
  <si>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</si>
  <si>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</si>
  <si>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</si>
  <si>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</si>
  <si>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</si>
  <si>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</si>
  <si>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</si>
  <si>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</si>
  <si>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</si>
  <si>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</si>
  <si>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</si>
  <si>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</si>
  <si>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</si>
  <si>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</si>
  <si>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</si>
  <si>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</si>
  <si>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</si>
  <si>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</si>
  <si>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</si>
  <si>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</si>
  <si>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</si>
  <si>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</si>
  <si>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</si>
  <si>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</si>
  <si>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</si>
  <si>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</si>
  <si>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</si>
  <si>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</si>
  <si>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</si>
  <si>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</si>
  <si>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</si>
  <si>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</si>
  <si>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</si>
  <si>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</si>
  <si>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</si>
  <si>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</si>
  <si>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</si>
  <si>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</si>
  <si>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</si>
  <si>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</si>
  <si>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</si>
  <si>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</si>
  <si>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</si>
  <si>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</si>
  <si>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</si>
  <si>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</si>
  <si>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</si>
  <si>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</si>
  <si>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</si>
  <si>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</si>
  <si>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</si>
  <si>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</si>
  <si>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</si>
  <si>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</si>
  <si>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</si>
  <si>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</si>
  <si>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</si>
  <si>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</si>
  <si>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</si>
  <si>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</si>
  <si>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</si>
  <si>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</si>
  <si>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</si>
  <si>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</si>
  <si>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</si>
  <si>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</si>
  <si>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</si>
  <si>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</si>
  <si>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</si>
  <si>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</si>
  <si>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</si>
  <si>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</si>
  <si>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</si>
  <si>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</si>
  <si>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</si>
  <si>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</si>
  <si>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</si>
  <si>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</si>
  <si>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</si>
  <si>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</si>
  <si>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</si>
  <si>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</si>
  <si>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</si>
  <si>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</si>
  <si>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</si>
  <si>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</si>
  <si>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</si>
  <si>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</si>
  <si>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</si>
  <si>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</si>
  <si>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</si>
  <si>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</si>
  <si>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</si>
  <si>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</si>
  <si>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</si>
  <si>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</si>
  <si>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</si>
  <si>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</si>
  <si>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</si>
  <si>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</si>
  <si>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</si>
  <si>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</si>
  <si>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</si>
  <si>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</si>
  <si>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</si>
  <si>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</si>
  <si>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</si>
  <si>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</si>
  <si>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</si>
  <si>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</si>
  <si>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</si>
  <si>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</si>
  <si>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</si>
  <si>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</si>
  <si>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</si>
  <si>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</si>
  <si>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</si>
  <si>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</si>
  <si>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</si>
  <si>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</si>
  <si>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</si>
  <si>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</si>
  <si>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</si>
  <si>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</si>
  <si>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</si>
  <si>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</si>
  <si>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</si>
  <si>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</si>
  <si>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</si>
  <si>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</si>
  <si>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</si>
  <si>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</si>
  <si>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</si>
  <si>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</si>
  <si>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</si>
  <si>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</si>
  <si>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</si>
  <si>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</si>
  <si>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</si>
  <si>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</si>
  <si>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</si>
  <si>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</si>
  <si>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</si>
  <si>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</si>
  <si>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</si>
  <si>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</si>
  <si>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</si>
  <si>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</si>
  <si>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</si>
  <si>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</si>
  <si>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</si>
  <si>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</si>
  <si>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</si>
  <si>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</si>
  <si>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</si>
  <si>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</si>
  <si>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</si>
  <si>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</si>
  <si>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</si>
  <si>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</si>
  <si>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</si>
  <si>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</si>
  <si>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</si>
  <si>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</si>
  <si>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</si>
  <si>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</si>
  <si>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</si>
  <si>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</si>
  <si>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</si>
  <si>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</si>
  <si>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</si>
  <si>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</si>
  <si>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</si>
  <si>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</si>
  <si>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</si>
  <si>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</si>
  <si>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</si>
  <si>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</si>
  <si>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</si>
  <si>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</si>
  <si>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</si>
  <si>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</si>
  <si>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</si>
  <si>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</si>
  <si>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</si>
  <si>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</si>
  <si>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</si>
  <si>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</si>
  <si>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</si>
  <si>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</si>
  <si>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</si>
  <si>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</si>
  <si>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</si>
  <si>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</si>
  <si>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</si>
  <si>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</si>
  <si>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</si>
  <si>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</si>
  <si>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</si>
  <si>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</si>
  <si>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</si>
  <si>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</si>
  <si>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</si>
  <si>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</si>
  <si>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</si>
  <si>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</si>
  <si>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</si>
  <si>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</si>
  <si>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</si>
  <si>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</si>
  <si>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</si>
  <si>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</si>
  <si>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</si>
  <si>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</si>
  <si>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</si>
  <si>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</si>
  <si>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</si>
  <si>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</si>
  <si>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</si>
  <si>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</si>
  <si>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</si>
  <si>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</si>
  <si>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</si>
  <si>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</si>
  <si>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</si>
  <si>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</si>
  <si>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</si>
  <si>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</si>
  <si>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</si>
  <si>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</si>
  <si>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</si>
  <si>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</si>
  <si>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</si>
  <si>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</si>
  <si>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</si>
  <si>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</si>
  <si>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</si>
  <si>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</si>
  <si>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</si>
  <si>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</si>
  <si>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</si>
  <si>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</si>
  <si>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</si>
  <si>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</si>
  <si>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</si>
  <si>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</si>
  <si>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</si>
  <si>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</si>
  <si>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</si>
  <si>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</si>
  <si>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</si>
  <si>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</si>
  <si>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</si>
  <si>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</si>
  <si>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</si>
  <si>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</si>
  <si>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</si>
  <si>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</si>
  <si>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</si>
  <si>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</si>
  <si>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</si>
  <si>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</si>
  <si>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</si>
  <si>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</si>
  <si>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</si>
  <si>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</si>
  <si>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</si>
  <si>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</si>
  <si>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</si>
  <si>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</si>
  <si>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</si>
  <si>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</si>
  <si>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</si>
  <si>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</si>
  <si>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</si>
  <si>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</si>
  <si>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</si>
  <si>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</si>
  <si>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</si>
  <si>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</si>
  <si>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</si>
  <si>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</si>
  <si>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</si>
  <si>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</si>
  <si>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</si>
  <si>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</si>
  <si>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</si>
  <si>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</si>
  <si>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</si>
  <si>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</si>
  <si>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</si>
  <si>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</si>
  <si>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</si>
  <si>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</si>
  <si>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</si>
  <si>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</si>
  <si>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</si>
  <si>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</si>
  <si>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</si>
  <si>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</si>
  <si>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</si>
  <si>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</si>
  <si>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</si>
  <si>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</si>
  <si>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</si>
  <si>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</si>
  <si>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</si>
  <si>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</si>
  <si>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</si>
  <si>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</si>
  <si>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</si>
  <si>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</si>
  <si>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</si>
  <si>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</si>
  <si>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</si>
  <si>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</si>
  <si>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</si>
  <si>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</si>
  <si>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</si>
  <si>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</si>
  <si>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</si>
  <si>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</si>
  <si>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</si>
  <si>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</si>
  <si>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</si>
  <si>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</si>
  <si>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</si>
  <si>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</si>
  <si>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</si>
  <si>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</si>
  <si>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</si>
  <si>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</si>
  <si>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</si>
  <si>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</si>
  <si>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</si>
  <si>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</si>
  <si>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</si>
  <si>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</si>
  <si>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</si>
  <si>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</si>
  <si>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</si>
  <si>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</si>
  <si>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</si>
  <si>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</si>
  <si>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</si>
  <si>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</si>
  <si>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</si>
  <si>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</si>
  <si>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</si>
  <si>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</si>
  <si>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</si>
  <si>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</si>
  <si>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</si>
  <si>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</si>
  <si>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</si>
  <si>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</si>
  <si>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</si>
  <si>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</si>
  <si>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</si>
  <si>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</si>
  <si>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</si>
  <si>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</si>
  <si>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</si>
  <si>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</si>
  <si>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</si>
  <si>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</si>
  <si>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</si>
  <si>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</si>
  <si>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</si>
  <si>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</si>
  <si>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</si>
  <si>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</si>
  <si>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</si>
  <si>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</si>
  <si>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</si>
  <si>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</si>
  <si>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</si>
  <si>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</si>
  <si>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</si>
  <si>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</si>
  <si>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</si>
  <si>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</si>
  <si>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</si>
  <si>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</si>
  <si>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</si>
  <si>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</si>
  <si>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</si>
  <si>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</si>
  <si>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</si>
  <si>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</si>
  <si>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</si>
  <si>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</si>
  <si>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</si>
  <si>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</si>
  <si>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</si>
  <si>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</si>
  <si>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</si>
  <si>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</si>
  <si>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</si>
  <si>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</si>
  <si>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</si>
  <si>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</si>
  <si>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</si>
  <si>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</si>
  <si>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</si>
  <si>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</si>
  <si>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</si>
  <si>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</si>
  <si>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</si>
  <si>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</si>
  <si>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</si>
  <si>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</si>
  <si>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</si>
  <si>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</si>
  <si>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</si>
  <si>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</si>
  <si>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</si>
  <si>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</si>
  <si>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</si>
  <si>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</si>
  <si>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</si>
  <si>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</si>
  <si>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</si>
  <si>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</si>
  <si>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</si>
  <si>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</si>
  <si>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</si>
  <si>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</si>
  <si>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</si>
  <si>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</si>
  <si>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</si>
  <si>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</si>
  <si>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</si>
  <si>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</si>
  <si>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</si>
  <si>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</si>
  <si>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</si>
  <si>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</si>
  <si>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</si>
  <si>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</si>
  <si>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</si>
  <si>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</si>
  <si>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</si>
  <si>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</si>
  <si>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</si>
  <si>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</si>
  <si>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</si>
  <si>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</si>
  <si>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</si>
  <si>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</si>
  <si>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</si>
  <si>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</si>
  <si>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</si>
  <si>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</si>
  <si>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</si>
  <si>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</si>
  <si>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</si>
  <si>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</si>
  <si>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</si>
  <si>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</si>
  <si>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</si>
  <si>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</si>
  <si>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</si>
  <si>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</si>
  <si>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</si>
  <si>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</si>
  <si>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</si>
  <si>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</si>
  <si>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</si>
  <si>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</si>
  <si>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</si>
  <si>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</si>
  <si>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</si>
  <si>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</si>
  <si>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</si>
  <si>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</si>
  <si>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</si>
  <si>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</si>
  <si>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</si>
  <si>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</si>
  <si>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</si>
  <si>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</si>
  <si>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</si>
  <si>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</si>
  <si>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</si>
  <si>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</si>
  <si>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</si>
  <si>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</si>
  <si>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</si>
  <si>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</si>
  <si>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</si>
  <si>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</si>
  <si>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</si>
  <si>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</si>
  <si>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</si>
  <si>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</si>
  <si>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</si>
  <si>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</si>
  <si>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</si>
  <si>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</si>
  <si>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</si>
  <si>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</si>
  <si>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</si>
  <si>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</si>
  <si>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</si>
  <si>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</si>
  <si>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</si>
  <si>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</si>
  <si>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</si>
  <si>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</si>
  <si>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</si>
  <si>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</si>
  <si>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</si>
  <si>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</si>
  <si>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</si>
  <si>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</si>
  <si>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</si>
  <si>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</si>
  <si>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</si>
  <si>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</si>
  <si>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</si>
  <si>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</si>
  <si>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</si>
  <si>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</si>
  <si>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</si>
  <si>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</si>
  <si>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</si>
  <si>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</si>
  <si>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</si>
  <si>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</si>
  <si>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</si>
  <si>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</si>
  <si>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</si>
  <si>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</si>
  <si>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</si>
  <si>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</si>
  <si>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</si>
  <si>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</si>
  <si>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</si>
  <si>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</si>
  <si>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</si>
  <si>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</si>
  <si>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</si>
  <si>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</si>
  <si>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</si>
  <si>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</si>
  <si>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</si>
  <si>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</si>
  <si>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</si>
  <si>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</si>
  <si>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</si>
  <si>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</si>
  <si>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</si>
  <si>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</si>
  <si>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</si>
  <si>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</si>
  <si>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</si>
  <si>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</si>
  <si>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</si>
  <si>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</si>
  <si>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</si>
  <si>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</si>
  <si>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</si>
  <si>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</si>
  <si>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</si>
  <si>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</si>
  <si>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</si>
  <si>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</si>
  <si>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</si>
  <si>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</si>
  <si>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</si>
  <si>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</si>
  <si>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</si>
  <si>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</si>
  <si>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</si>
  <si>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</si>
  <si>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</si>
  <si>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</si>
  <si>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</si>
  <si>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</si>
  <si>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</si>
  <si>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</si>
  <si>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</si>
  <si>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</si>
  <si>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</si>
  <si>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</si>
  <si>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</si>
  <si>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</si>
  <si>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</si>
  <si>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</si>
  <si>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</si>
  <si>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</si>
  <si>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</si>
  <si>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</si>
  <si>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</si>
  <si>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</si>
  <si>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</si>
  <si>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</si>
  <si>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</si>
  <si>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</si>
  <si>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</si>
  <si>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</si>
  <si>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</si>
  <si>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</si>
  <si>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</si>
  <si>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</si>
  <si>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</si>
  <si>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</si>
  <si>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</si>
  <si>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</si>
  <si>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</si>
  <si>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</si>
  <si>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</si>
  <si>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</si>
  <si>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</si>
  <si>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</si>
  <si>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</si>
  <si>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</si>
  <si>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</si>
  <si>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</si>
  <si>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</si>
  <si>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</si>
  <si>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</si>
  <si>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</si>
  <si>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</si>
  <si>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</si>
  <si>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</si>
  <si>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</si>
  <si>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</si>
  <si>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</si>
  <si>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</si>
  <si>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</si>
  <si>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</si>
  <si>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</si>
  <si>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</si>
  <si>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</si>
  <si>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</si>
  <si>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</si>
  <si>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</si>
  <si>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</si>
  <si>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</si>
  <si>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</si>
  <si>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</si>
  <si>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</si>
  <si>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</si>
  <si>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</si>
  <si>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</si>
  <si>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</si>
  <si>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</si>
  <si>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</si>
  <si>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</si>
  <si>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</si>
  <si>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</si>
  <si>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</si>
  <si>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</si>
  <si>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</si>
  <si>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</si>
  <si>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</si>
  <si>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</si>
  <si>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</si>
  <si>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</si>
  <si>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</si>
  <si>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</si>
  <si>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</si>
  <si>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</si>
  <si>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</si>
  <si>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</si>
  <si>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</si>
  <si>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</si>
  <si>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</si>
  <si>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</si>
  <si>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</si>
  <si>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</si>
  <si>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</si>
  <si>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</si>
  <si>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</si>
  <si>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</si>
  <si>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</si>
  <si>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</si>
  <si>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</si>
  <si>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</si>
  <si>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</si>
  <si>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</si>
  <si>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</si>
  <si>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</si>
  <si>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</si>
  <si>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</si>
  <si>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</si>
  <si>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</si>
  <si>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</si>
  <si>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</si>
  <si>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</si>
  <si>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</si>
  <si>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</si>
  <si>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</si>
  <si>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</si>
  <si>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</si>
  <si>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</si>
  <si>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</si>
  <si>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</si>
  <si>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</si>
  <si>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</si>
  <si>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</si>
  <si>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</si>
  <si>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</si>
  <si>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</si>
  <si>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</si>
  <si>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</si>
  <si>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</si>
  <si>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</si>
  <si>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</si>
  <si>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</si>
  <si>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</si>
  <si>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</si>
  <si>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</si>
  <si>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</si>
  <si>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</si>
  <si>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</si>
  <si>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</si>
  <si>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</si>
  <si>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</si>
  <si>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</si>
  <si>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</si>
  <si>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</si>
  <si>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</si>
  <si>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</si>
  <si>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</si>
  <si>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</si>
  <si>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</si>
  <si>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</si>
  <si>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</si>
  <si>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</si>
  <si>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</si>
  <si>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</si>
  <si>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</si>
  <si>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</si>
  <si>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</si>
  <si>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</si>
  <si>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</si>
  <si>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</si>
  <si>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</si>
  <si>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</si>
  <si>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</si>
  <si>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</si>
  <si>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</si>
  <si>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</si>
  <si>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</si>
  <si>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</si>
  <si>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</si>
  <si>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</si>
  <si>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</si>
  <si>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</si>
  <si>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</si>
  <si>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</si>
  <si>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</si>
  <si>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</si>
  <si>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</si>
  <si>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</si>
  <si>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</si>
  <si>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</si>
  <si>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</si>
  <si>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</si>
  <si>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</si>
  <si>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</si>
  <si>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</si>
  <si>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</si>
  <si>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</si>
  <si>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</si>
  <si>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</si>
  <si>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</si>
  <si>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</si>
  <si>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</si>
  <si>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</si>
  <si>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</si>
  <si>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</si>
  <si>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</si>
  <si>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</si>
  <si>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</si>
  <si>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</si>
  <si>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</si>
  <si>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</si>
  <si>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</si>
  <si>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</si>
  <si>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</si>
  <si>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</si>
  <si>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</si>
  <si>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</si>
  <si>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</si>
  <si>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</si>
  <si>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</si>
  <si>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</si>
  <si>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</si>
  <si>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</si>
  <si>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</si>
  <si>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</si>
  <si>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</si>
  <si>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</si>
  <si>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</si>
  <si>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</si>
  <si>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</si>
  <si>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</si>
  <si>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</si>
  <si>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</si>
  <si>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</si>
  <si>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</si>
  <si>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</si>
  <si>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</si>
  <si>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</si>
  <si>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</si>
  <si>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</si>
  <si>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</si>
  <si>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</si>
  <si>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</si>
  <si>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</si>
  <si>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</si>
  <si>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</si>
  <si>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</si>
  <si>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</si>
  <si>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</si>
  <si>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</si>
  <si>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</si>
  <si>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</si>
  <si>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</si>
  <si>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</si>
  <si>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</si>
  <si>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</si>
  <si>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</si>
  <si>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</si>
  <si>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</si>
  <si>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</si>
  <si>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</si>
  <si>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</si>
  <si>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</si>
  <si>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</si>
  <si>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</si>
  <si>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</si>
  <si>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</si>
  <si>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</si>
  <si>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</si>
  <si>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</si>
  <si>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</si>
  <si>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</si>
  <si>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</si>
  <si>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</si>
  <si>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</si>
  <si>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</si>
  <si>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</si>
  <si>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</si>
  <si>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</si>
  <si>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</si>
  <si>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</si>
  <si>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</si>
  <si>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</si>
  <si>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</si>
  <si>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</si>
  <si>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</si>
  <si>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</si>
  <si>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</si>
  <si>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</si>
  <si>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</si>
  <si>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</si>
  <si>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</si>
  <si>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</si>
  <si>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</si>
  <si>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</si>
  <si>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</si>
  <si>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</si>
  <si>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</si>
  <si>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</si>
  <si>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</si>
  <si>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</si>
  <si>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</si>
  <si>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</si>
  <si>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</si>
  <si>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</si>
  <si>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</si>
  <si>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</si>
  <si>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</si>
  <si>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</si>
  <si>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</si>
  <si>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</si>
  <si>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</si>
  <si>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</si>
  <si>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</si>
  <si>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</si>
  <si>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</si>
  <si>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</si>
  <si>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</si>
  <si>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</si>
  <si>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</si>
  <si>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</si>
  <si>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</si>
  <si>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</si>
  <si>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</si>
  <si>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</si>
  <si>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</si>
  <si>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</si>
  <si>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</si>
  <si>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</si>
  <si>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</si>
  <si>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</si>
  <si>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</si>
  <si>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</si>
  <si>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</si>
  <si>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</si>
  <si>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</si>
  <si>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</si>
  <si>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</si>
  <si>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</si>
  <si>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</si>
  <si>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</si>
  <si>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</si>
  <si>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</si>
  <si>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</si>
  <si>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</si>
  <si>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</si>
  <si>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</si>
  <si>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</si>
  <si>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</si>
  <si>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</si>
  <si>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</si>
  <si>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</si>
  <si>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</si>
  <si>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</si>
  <si>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</si>
  <si>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</si>
  <si>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</si>
  <si>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</si>
  <si>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</si>
  <si>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</si>
  <si>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</si>
  <si>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</si>
  <si>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</si>
  <si>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</si>
  <si>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</si>
  <si>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</si>
  <si>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</si>
  <si>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</si>
  <si>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</si>
  <si>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</si>
  <si>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</si>
  <si>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</si>
  <si>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</si>
  <si>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</si>
  <si>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</si>
  <si>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</si>
  <si>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</si>
  <si>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</si>
  <si>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</si>
  <si>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</si>
  <si>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</si>
  <si>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</si>
  <si>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</si>
  <si>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</si>
  <si>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</si>
  <si>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</si>
  <si>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</si>
  <si>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</si>
  <si>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</si>
  <si>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</si>
  <si>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</si>
  <si>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</si>
  <si>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</si>
  <si>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</si>
  <si>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</si>
  <si>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</si>
  <si>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</si>
  <si>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</si>
  <si>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</si>
  <si>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</si>
  <si>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</si>
  <si>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</si>
  <si>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</si>
  <si>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</si>
  <si>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</si>
  <si>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</si>
  <si>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</si>
  <si>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</si>
  <si>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</si>
  <si>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</si>
  <si>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</si>
  <si>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</si>
  <si>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</si>
  <si>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</si>
  <si>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</si>
  <si>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</si>
  <si>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</si>
  <si>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</si>
  <si>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</si>
  <si>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</si>
  <si>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</si>
  <si>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</si>
  <si>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</si>
  <si>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</si>
  <si>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</si>
  <si>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</si>
  <si>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</si>
  <si>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</si>
  <si>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</si>
  <si>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</si>
  <si>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</si>
  <si>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</si>
  <si>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</si>
  <si>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</si>
  <si>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</si>
  <si>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</si>
  <si>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</si>
  <si>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</si>
  <si>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</si>
  <si>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</si>
  <si>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</si>
  <si>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</si>
  <si>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</si>
  <si>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</si>
  <si>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</si>
  <si>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</si>
  <si>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</si>
  <si>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</si>
  <si>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</si>
  <si>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</si>
  <si>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</si>
  <si>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</si>
  <si>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</si>
  <si>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</si>
  <si>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</si>
  <si>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</si>
  <si>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</si>
  <si>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</si>
  <si>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</si>
  <si>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</si>
  <si>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</si>
  <si>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</si>
  <si>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</si>
  <si>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</si>
  <si>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</si>
  <si>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</si>
  <si>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</si>
  <si>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</si>
  <si>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</si>
  <si>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</si>
  <si>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</si>
  <si>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</si>
  <si>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</si>
  <si>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</si>
  <si>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</si>
  <si>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</si>
  <si>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</si>
  <si>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</si>
  <si>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</si>
  <si>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</si>
  <si>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</si>
  <si>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</si>
  <si>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</si>
  <si>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</si>
  <si>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</si>
  <si>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</si>
  <si>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</si>
  <si>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</si>
  <si>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</si>
  <si>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</si>
  <si>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</si>
  <si>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</si>
  <si>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</si>
  <si>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</si>
  <si>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</si>
  <si>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</si>
  <si>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</si>
  <si>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</si>
  <si>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</si>
  <si>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</si>
  <si>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</si>
  <si>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</si>
  <si>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</si>
  <si>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</si>
  <si>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</si>
  <si>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</si>
  <si>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</si>
  <si>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</si>
  <si>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</si>
  <si>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</si>
  <si>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</si>
  <si>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</si>
  <si>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</si>
  <si>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</si>
  <si>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</si>
  <si>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</si>
  <si>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</si>
  <si>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</si>
  <si>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</si>
  <si>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</si>
  <si>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</si>
  <si>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</si>
  <si>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</si>
  <si>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</si>
  <si>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</si>
  <si>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</si>
  <si>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</si>
  <si>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</si>
  <si>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</si>
  <si>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</si>
  <si>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</si>
  <si>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</si>
  <si>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</si>
  <si>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</si>
  <si>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</si>
  <si>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</si>
  <si>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</si>
  <si>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</si>
  <si>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</si>
  <si>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</si>
  <si>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</si>
  <si>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</si>
  <si>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</si>
  <si>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</si>
  <si>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</si>
  <si>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</si>
  <si>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</si>
  <si>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</si>
  <si>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</si>
  <si>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</si>
  <si>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</si>
  <si>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</si>
  <si>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</si>
  <si>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</si>
  <si>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</si>
  <si>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</si>
  <si>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</si>
  <si>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</si>
  <si>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</si>
  <si>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</si>
  <si>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</si>
  <si>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</si>
  <si>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</si>
  <si>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</si>
  <si>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</si>
  <si>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</si>
  <si>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</si>
  <si>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</si>
  <si>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</si>
  <si>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</si>
  <si>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</si>
  <si>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</si>
  <si>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</si>
  <si>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</si>
  <si>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</si>
  <si>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</si>
  <si>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</si>
  <si>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</si>
  <si>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</si>
  <si>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</si>
  <si>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</si>
  <si>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</si>
  <si>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</si>
  <si>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</si>
  <si>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</si>
  <si>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</si>
  <si>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</si>
  <si>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</si>
  <si>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</si>
  <si>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</si>
  <si>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</si>
  <si>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</si>
  <si>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</si>
  <si>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</si>
  <si>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</si>
  <si>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</si>
  <si>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</si>
  <si>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</si>
  <si>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</si>
  <si>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</si>
  <si>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</si>
  <si>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</si>
  <si>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</si>
  <si>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</si>
  <si>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</si>
  <si>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</si>
  <si>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</si>
  <si>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</si>
  <si>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</si>
  <si>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</si>
  <si>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</si>
  <si>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</si>
  <si>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</si>
  <si>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</si>
  <si>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</si>
  <si>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</si>
  <si>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</si>
  <si>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</si>
  <si>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</si>
  <si>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</si>
  <si>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</si>
  <si>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</si>
  <si>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</si>
  <si>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</si>
  <si>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</si>
  <si>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</si>
  <si>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</si>
  <si>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</si>
  <si>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</si>
  <si>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</si>
  <si>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</si>
  <si>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</si>
  <si>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</si>
  <si>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</si>
  <si>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</si>
  <si>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</si>
  <si>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</si>
  <si>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</si>
  <si>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</si>
  <si>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</si>
  <si>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</si>
  <si>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</si>
  <si>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</si>
  <si>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</si>
  <si>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</si>
  <si>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</si>
  <si>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</si>
  <si>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</si>
  <si>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</si>
  <si>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</si>
  <si>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</si>
  <si>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</si>
  <si>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</si>
  <si>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</si>
  <si>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</si>
  <si>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</si>
  <si>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</si>
  <si>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</si>
  <si>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</si>
  <si>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</si>
  <si>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</si>
  <si>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</si>
  <si>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</si>
  <si>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</si>
  <si>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</si>
  <si>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</si>
  <si>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</si>
  <si>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</si>
  <si>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</si>
  <si>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</si>
  <si>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</si>
  <si>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</si>
  <si>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</si>
  <si>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</si>
  <si>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</si>
  <si>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</si>
  <si>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</si>
  <si>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</si>
  <si>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</si>
  <si>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</si>
  <si>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</si>
  <si>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</si>
  <si>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</si>
  <si>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</si>
  <si>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</si>
  <si>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</si>
  <si>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</si>
  <si>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</si>
  <si>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</si>
  <si>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</si>
  <si>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</si>
  <si>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</si>
  <si>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</si>
  <si>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</si>
  <si>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</si>
  <si>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</si>
  <si>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</si>
  <si>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</si>
  <si>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</si>
  <si>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</si>
  <si>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</si>
  <si>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</si>
  <si>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</si>
  <si>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</si>
  <si>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</si>
  <si>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</si>
  <si>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</si>
  <si>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</si>
  <si>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</si>
  <si>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</si>
  <si>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</si>
  <si>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</si>
  <si>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</si>
  <si>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</si>
  <si>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</si>
  <si>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</si>
  <si>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</si>
  <si>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</si>
  <si>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</si>
  <si>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</si>
  <si>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</si>
  <si>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</si>
  <si>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</si>
  <si>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</si>
  <si>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</si>
  <si>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</si>
  <si>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</si>
  <si>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</si>
  <si>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</si>
  <si>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</si>
  <si>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</si>
  <si>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</si>
  <si>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</si>
  <si>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</si>
  <si>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</si>
  <si>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</si>
  <si>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</si>
  <si>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</si>
  <si>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</si>
  <si>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</si>
  <si>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</si>
  <si>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</si>
  <si>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</si>
  <si>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</si>
  <si>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</si>
  <si>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</si>
  <si>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</si>
  <si>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</si>
  <si>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</si>
  <si>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</si>
  <si>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</si>
  <si>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</si>
  <si>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</si>
  <si>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</si>
  <si>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</si>
  <si>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</si>
  <si>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</si>
  <si>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</si>
  <si>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</si>
  <si>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</si>
  <si>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</si>
  <si>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</si>
  <si>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</si>
  <si>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</si>
  <si>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</si>
  <si>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</si>
  <si>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</si>
  <si>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</si>
  <si>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</si>
  <si>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</si>
  <si>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</si>
  <si>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</si>
  <si>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</si>
  <si>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</si>
  <si>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</si>
  <si>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</si>
  <si>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</si>
  <si>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</si>
  <si>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</si>
  <si>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</si>
  <si>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</si>
  <si>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</si>
  <si>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</si>
  <si>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</si>
  <si>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</si>
  <si>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</si>
  <si>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</si>
  <si>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</si>
  <si>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</si>
  <si>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</si>
  <si>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</si>
  <si>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</si>
  <si>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</si>
  <si>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</si>
  <si>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</si>
  <si>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</si>
  <si>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</si>
  <si>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</si>
  <si>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</si>
  <si>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</si>
  <si>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</si>
  <si>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</si>
  <si>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</si>
  <si>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</si>
  <si>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</si>
  <si>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</si>
  <si>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</si>
  <si>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</si>
  <si>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</si>
  <si>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</si>
  <si>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</si>
  <si>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</si>
  <si>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</si>
  <si>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</si>
  <si>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</si>
  <si>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</si>
  <si>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</si>
  <si>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</si>
  <si>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</si>
  <si>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</si>
  <si>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</si>
  <si>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</si>
  <si>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</si>
  <si>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</si>
  <si>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</si>
  <si>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</si>
  <si>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</si>
  <si>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</si>
  <si>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</si>
  <si>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</si>
  <si>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</si>
  <si>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</si>
  <si>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</si>
  <si>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</si>
  <si>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</si>
  <si>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</si>
  <si>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</si>
  <si>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</si>
  <si>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</si>
  <si>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</si>
  <si>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</si>
  <si>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</si>
  <si>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</si>
  <si>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</si>
  <si>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</si>
  <si>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</si>
  <si>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</si>
  <si>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</si>
  <si>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</si>
  <si>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</si>
  <si>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</si>
  <si>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</si>
  <si>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</si>
  <si>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</si>
  <si>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</si>
  <si>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</si>
  <si>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</si>
  <si>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</si>
  <si>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</si>
  <si>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</si>
  <si>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</si>
  <si>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</si>
  <si>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</si>
  <si>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</si>
  <si>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</si>
  <si>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</si>
  <si>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</si>
  <si>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</si>
  <si>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</si>
  <si>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</si>
  <si>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</si>
  <si>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</si>
  <si>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</si>
  <si>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</si>
  <si>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</si>
  <si>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</si>
  <si>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</si>
  <si>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</si>
  <si>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</si>
  <si>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</si>
  <si>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</si>
  <si>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</si>
  <si>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</si>
  <si>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</si>
  <si>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</si>
  <si>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</si>
  <si>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</si>
  <si>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</si>
  <si>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</si>
  <si>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</si>
  <si>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</si>
  <si>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</si>
  <si>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</si>
  <si>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</si>
  <si>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</si>
  <si>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</si>
  <si>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</si>
  <si>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</si>
  <si>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</si>
  <si>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</si>
  <si>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</si>
  <si>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</si>
  <si>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</si>
  <si>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</si>
  <si>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</si>
  <si>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</si>
  <si>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</si>
  <si>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</si>
  <si>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</si>
  <si>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</si>
  <si>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</si>
  <si>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</si>
  <si>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</si>
  <si>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</si>
  <si>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</si>
  <si>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</si>
  <si>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</si>
  <si>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</si>
  <si>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</si>
  <si>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</si>
  <si>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</si>
  <si>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</si>
  <si>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</si>
  <si>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</si>
  <si>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</si>
  <si>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</si>
  <si>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</si>
  <si>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</si>
  <si>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</si>
  <si>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</si>
  <si>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</si>
  <si>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</si>
  <si>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</si>
  <si>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</si>
  <si>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</si>
  <si>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</si>
  <si>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</si>
  <si>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</si>
  <si>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</si>
  <si>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</si>
  <si>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</si>
  <si>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</si>
  <si>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</si>
  <si>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</si>
  <si>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</si>
  <si>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</si>
  <si>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</si>
  <si>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</si>
  <si>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</si>
  <si>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</si>
  <si>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</si>
  <si>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</si>
  <si>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</si>
  <si>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</si>
  <si>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</si>
  <si>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</si>
  <si>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</si>
  <si>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</si>
  <si>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</si>
  <si>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</si>
  <si>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</si>
  <si>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</si>
  <si>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</si>
  <si>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</si>
  <si>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</si>
  <si>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</si>
  <si>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</si>
  <si>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</si>
  <si>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</si>
  <si>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</si>
  <si>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</si>
  <si>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</si>
  <si>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</si>
  <si>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</si>
  <si>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</si>
  <si>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</si>
  <si>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</si>
  <si>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</si>
  <si>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</si>
  <si>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</si>
  <si>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</si>
  <si>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</si>
  <si>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</si>
  <si>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</si>
  <si>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</si>
  <si>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</si>
  <si>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</si>
  <si>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</si>
  <si>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</si>
  <si>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</si>
  <si>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</si>
  <si>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</si>
  <si>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</si>
  <si>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</si>
  <si>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</si>
  <si>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</si>
  <si>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</si>
  <si>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</si>
  <si>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</si>
  <si>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</si>
  <si>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</si>
  <si>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</si>
  <si>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</si>
  <si>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</si>
  <si>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</si>
  <si>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</si>
  <si>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</si>
  <si>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</si>
  <si>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</si>
  <si>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</si>
  <si>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</si>
  <si>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</si>
  <si>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</si>
  <si>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</si>
  <si>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</si>
  <si>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</si>
  <si>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</si>
  <si>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</si>
  <si>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</si>
  <si>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</si>
  <si>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</si>
  <si>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</si>
  <si>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</si>
  <si>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</si>
  <si>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</si>
  <si>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</si>
  <si>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</si>
  <si>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</si>
  <si>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</si>
  <si>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</si>
  <si>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</si>
  <si>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</si>
  <si>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</si>
  <si>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</si>
  <si>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</si>
  <si>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</si>
  <si>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</si>
  <si>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</si>
  <si>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</si>
  <si>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</si>
  <si>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</si>
  <si>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</si>
  <si>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</si>
  <si>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</si>
  <si>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</si>
  <si>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</si>
  <si>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</si>
  <si>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</si>
  <si>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</si>
  <si>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</si>
  <si>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</si>
  <si>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</si>
  <si>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</si>
  <si>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</si>
  <si>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</si>
  <si>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</si>
  <si>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</si>
  <si>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</si>
  <si>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</si>
  <si>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</si>
  <si>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</si>
  <si>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</si>
  <si>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</si>
  <si>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</si>
  <si>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</si>
  <si>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</si>
  <si>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</si>
  <si>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</si>
  <si>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</si>
  <si>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</si>
  <si>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</si>
  <si>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</si>
  <si>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</si>
  <si>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</si>
  <si>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</si>
  <si>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</si>
  <si>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</si>
  <si>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</si>
  <si>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</si>
  <si>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</si>
  <si>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</si>
  <si>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</si>
  <si>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</si>
  <si>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</si>
  <si>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</si>
  <si>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</si>
  <si>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</si>
  <si>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</si>
  <si>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</si>
  <si>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</si>
  <si>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</si>
  <si>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</si>
  <si>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</si>
  <si>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</si>
  <si>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</si>
  <si>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</si>
  <si>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</si>
  <si>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</si>
  <si>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</si>
  <si>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</si>
  <si>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</si>
  <si>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</si>
  <si>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</si>
  <si>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</si>
  <si>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</si>
  <si>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</si>
  <si>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</si>
  <si>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</si>
  <si>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</si>
  <si>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</si>
  <si>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</si>
  <si>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</si>
  <si>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</si>
  <si>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</si>
  <si>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</si>
  <si>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</si>
  <si>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</si>
  <si>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</si>
  <si>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</si>
  <si>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</si>
  <si>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</si>
  <si>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</si>
  <si>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</si>
  <si>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</si>
  <si>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</si>
  <si>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</si>
  <si>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</si>
  <si>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</si>
  <si>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</si>
  <si>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</si>
  <si>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</si>
  <si>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</si>
  <si>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</si>
  <si>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</si>
  <si>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</si>
  <si>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</si>
  <si>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</si>
  <si>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</si>
  <si>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</si>
  <si>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</si>
  <si>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</si>
  <si>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</si>
  <si>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</si>
  <si>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</si>
  <si>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</si>
  <si>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</si>
  <si>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</si>
  <si>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</si>
  <si>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</si>
  <si>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</si>
  <si>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</si>
  <si>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</si>
  <si>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</si>
  <si>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</si>
  <si>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</si>
  <si>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</si>
  <si>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</si>
  <si>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</si>
  <si>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</si>
  <si>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</si>
  <si>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</si>
  <si>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</si>
  <si>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</si>
  <si>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</si>
  <si>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</si>
  <si>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</si>
  <si>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</si>
  <si>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</si>
  <si>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</si>
  <si>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</si>
  <si>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</si>
  <si>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</si>
  <si>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</si>
  <si>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</si>
  <si>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</si>
  <si>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</si>
  <si>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</si>
  <si>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</si>
  <si>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</si>
  <si>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</si>
  <si>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</si>
  <si>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</si>
  <si>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</si>
  <si>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</si>
  <si>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</si>
  <si>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</si>
  <si>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</si>
  <si>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</si>
  <si>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</si>
  <si>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</si>
  <si>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</si>
  <si>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</si>
  <si>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</si>
  <si>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</si>
  <si>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</si>
  <si>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</si>
  <si>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</si>
  <si>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</si>
  <si>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</si>
  <si>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</si>
  <si>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</si>
  <si>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</si>
  <si>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</si>
  <si>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</si>
  <si>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</si>
  <si>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</si>
  <si>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</si>
  <si>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</si>
  <si>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</si>
  <si>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</si>
  <si>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</si>
  <si>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</si>
  <si>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</si>
  <si>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</si>
  <si>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</si>
  <si>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</si>
  <si>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</si>
  <si>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</si>
  <si>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</si>
  <si>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</si>
  <si>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</si>
  <si>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</si>
  <si>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</si>
  <si>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</si>
  <si>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</si>
  <si>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</si>
  <si>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</si>
  <si>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</si>
  <si>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</si>
  <si>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</si>
  <si>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</si>
  <si>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</si>
  <si>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</si>
  <si>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</si>
  <si>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</si>
  <si>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</si>
  <si>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</si>
  <si>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</si>
  <si>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</si>
  <si>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</si>
  <si>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</si>
  <si>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</si>
  <si>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</si>
  <si>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</si>
  <si>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</si>
  <si>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</si>
  <si>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</si>
  <si>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</si>
  <si>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</si>
  <si>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</si>
  <si>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</si>
  <si>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</si>
  <si>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</si>
  <si>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</si>
  <si>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</si>
  <si>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</si>
  <si>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</si>
  <si>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</si>
  <si>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</si>
  <si>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</si>
  <si>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</si>
  <si>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</si>
  <si>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</si>
  <si>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</si>
  <si>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</si>
  <si>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</si>
  <si>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</si>
  <si>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</si>
  <si>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</si>
  <si>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</si>
  <si>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</si>
  <si>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</si>
  <si>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</si>
  <si>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</si>
  <si>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</si>
  <si>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</si>
  <si>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</si>
  <si>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</si>
  <si>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</si>
  <si>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</si>
  <si>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</si>
  <si>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</si>
  <si>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</si>
  <si>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</si>
  <si>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</si>
  <si>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</si>
  <si>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</si>
  <si>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</si>
  <si>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</si>
  <si>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</si>
  <si>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</si>
  <si>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</si>
  <si>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</si>
  <si>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</si>
  <si>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</si>
  <si>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</si>
  <si>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</si>
  <si>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</si>
  <si>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</si>
  <si>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</si>
  <si>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</si>
  <si>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</si>
  <si>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</si>
  <si>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</si>
  <si>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</si>
  <si>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</si>
  <si>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</si>
  <si>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</si>
  <si>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</si>
  <si>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</si>
  <si>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</si>
  <si>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</si>
  <si>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</si>
  <si>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</si>
  <si>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</si>
  <si>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</si>
  <si>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</si>
  <si>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</si>
  <si>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</si>
  <si>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</si>
  <si>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</si>
  <si>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</si>
  <si>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</si>
  <si>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</si>
  <si>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</si>
  <si>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</si>
  <si>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</si>
  <si>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</si>
  <si>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</si>
  <si>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</si>
  <si>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</si>
  <si>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</si>
  <si>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</si>
  <si>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</si>
  <si>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</si>
  <si>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</si>
  <si>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</si>
  <si>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</si>
  <si>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</si>
  <si>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</si>
  <si>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</si>
  <si>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</si>
  <si>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</si>
  <si>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</si>
  <si>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</si>
  <si>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</si>
  <si>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</si>
  <si>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</si>
  <si>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</si>
  <si>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</si>
  <si>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</si>
  <si>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</si>
  <si>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</si>
  <si>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</si>
  <si>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</si>
  <si>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</si>
  <si>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</si>
  <si>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</si>
  <si>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</si>
  <si>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</si>
  <si>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</si>
  <si>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</si>
  <si>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</si>
  <si>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</si>
  <si>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</si>
  <si>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</si>
  <si>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</si>
  <si>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</si>
  <si>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</si>
  <si>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</si>
  <si>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</si>
  <si>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</si>
  <si>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</si>
  <si>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</si>
  <si>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</si>
  <si>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</si>
  <si>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</si>
  <si>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</si>
  <si>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</si>
  <si>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</si>
  <si>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</si>
  <si>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</si>
  <si>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</si>
  <si>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</si>
  <si>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</si>
  <si>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</si>
  <si>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</si>
  <si>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</si>
  <si>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</si>
  <si>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</si>
  <si>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</si>
  <si>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</si>
  <si>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</si>
  <si>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</si>
  <si>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</si>
  <si>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</si>
  <si>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</si>
  <si>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</si>
  <si>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</si>
  <si>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</si>
  <si>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</si>
  <si>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</si>
  <si>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</si>
  <si>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</si>
  <si>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</si>
  <si>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</si>
  <si>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</si>
  <si>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</si>
  <si>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</si>
  <si>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</si>
  <si>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</si>
  <si>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</si>
  <si>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</si>
  <si>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</si>
  <si>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</si>
  <si>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</si>
  <si>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</si>
  <si>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</si>
  <si>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</si>
  <si>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</si>
  <si>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</si>
  <si>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</si>
  <si>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</si>
  <si>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</si>
  <si>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</si>
  <si>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</si>
  <si>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</si>
  <si>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</si>
  <si>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</si>
  <si>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</si>
  <si>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</si>
  <si>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</si>
  <si>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</si>
  <si>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</si>
  <si>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</si>
  <si>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</si>
  <si>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</si>
  <si>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</si>
  <si>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</si>
  <si>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</si>
  <si>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</si>
  <si>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</si>
  <si>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</si>
  <si>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</si>
  <si>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</si>
  <si>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</si>
  <si>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</si>
  <si>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</si>
  <si>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</si>
  <si>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</si>
  <si>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</si>
  <si>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</si>
  <si>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</si>
  <si>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</si>
  <si>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</si>
  <si>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</si>
  <si>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</si>
  <si>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</si>
  <si>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</si>
  <si>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</si>
  <si>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</si>
  <si>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</si>
  <si>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</si>
  <si>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</si>
  <si>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</si>
  <si>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</si>
  <si>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</si>
  <si>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</si>
  <si>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</si>
  <si>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</si>
  <si>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</si>
  <si>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</si>
  <si>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</si>
  <si>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</si>
  <si>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</si>
  <si>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</si>
  <si>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</si>
  <si>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</si>
  <si>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</si>
  <si>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</si>
  <si>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</si>
  <si>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</si>
  <si>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</si>
  <si>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</si>
  <si>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</si>
  <si>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</si>
  <si>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</si>
  <si>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</si>
  <si>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</si>
  <si>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</si>
  <si>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</si>
  <si>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</si>
  <si>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</si>
  <si>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</si>
  <si>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</si>
  <si>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</si>
  <si>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</si>
  <si>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</si>
  <si>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</si>
  <si>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</si>
  <si>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</si>
  <si>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</si>
  <si>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</si>
  <si>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</si>
  <si>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</si>
  <si>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</si>
  <si>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</si>
  <si>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</si>
  <si>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</si>
  <si>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</si>
  <si>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</si>
  <si>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</si>
  <si>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</si>
  <si>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</si>
  <si>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</si>
  <si>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</si>
  <si>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</si>
  <si>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</si>
  <si>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</si>
  <si>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</si>
  <si>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</si>
  <si>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</si>
  <si>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</si>
  <si>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</si>
  <si>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</si>
  <si>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</si>
  <si>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</si>
  <si>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</si>
  <si>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</si>
  <si>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</si>
  <si>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</si>
  <si>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</si>
  <si>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</si>
  <si>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</si>
  <si>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</si>
  <si>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</si>
  <si>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</si>
  <si>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</si>
  <si>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</si>
  <si>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</si>
  <si>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</si>
  <si>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</si>
  <si>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</si>
  <si>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</si>
  <si>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</si>
  <si>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</si>
  <si>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</si>
  <si>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</si>
  <si>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</si>
  <si>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</si>
  <si>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</si>
  <si>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</si>
  <si>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</si>
  <si>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</si>
  <si>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</si>
  <si>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</si>
  <si>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</si>
  <si>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</si>
  <si>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</si>
  <si>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</si>
  <si>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</si>
  <si>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</si>
  <si>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</si>
  <si>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</si>
  <si>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</si>
  <si>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</si>
  <si>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</si>
  <si>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</si>
  <si>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</si>
  <si>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</si>
  <si>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</si>
  <si>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</si>
  <si>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</si>
  <si>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</si>
  <si>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</si>
  <si>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</si>
  <si>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</si>
  <si>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</si>
  <si>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</si>
  <si>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</si>
  <si>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</si>
  <si>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</si>
  <si>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</si>
  <si>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</si>
  <si>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</si>
  <si>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</si>
  <si>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</si>
  <si>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</si>
  <si>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</si>
  <si>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</si>
  <si>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</si>
  <si>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</si>
  <si>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</si>
  <si>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</si>
  <si>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</si>
  <si>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</si>
  <si>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</si>
  <si>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</si>
  <si>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</si>
  <si>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</si>
  <si>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</si>
  <si>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</si>
  <si>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</si>
  <si>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</si>
  <si>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</si>
  <si>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</si>
  <si>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</si>
  <si>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</si>
  <si>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</si>
  <si>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</si>
  <si>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</si>
  <si>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</si>
  <si>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</si>
  <si>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</si>
  <si>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</si>
  <si>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</si>
  <si>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</si>
  <si>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</si>
  <si>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</si>
  <si>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</si>
  <si>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</si>
  <si>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</si>
  <si>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</si>
  <si>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</si>
  <si>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</si>
  <si>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</si>
  <si>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</si>
  <si>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</si>
  <si>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</si>
  <si>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</si>
  <si>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</si>
  <si>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</si>
  <si>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</si>
  <si>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</si>
  <si>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</si>
  <si>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</si>
  <si>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</si>
  <si>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</si>
  <si>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</si>
  <si>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</si>
  <si>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</si>
  <si>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</si>
  <si>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</si>
  <si>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</si>
  <si>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</si>
  <si>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</si>
  <si>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</si>
  <si>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</si>
  <si>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</si>
  <si>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</si>
  <si>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</si>
  <si>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</si>
  <si>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</si>
  <si>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</si>
  <si>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</si>
  <si>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</si>
  <si>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</si>
  <si>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</si>
  <si>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</si>
  <si>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</si>
  <si>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</si>
  <si>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</si>
  <si>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</si>
  <si>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</si>
  <si>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</si>
  <si>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</si>
  <si>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</si>
  <si>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</si>
  <si>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</si>
  <si>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</si>
  <si>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</si>
  <si>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</si>
  <si>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</si>
  <si>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</si>
  <si>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</si>
  <si>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</si>
  <si>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</si>
  <si>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</si>
  <si>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</si>
  <si>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</si>
  <si>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</si>
  <si>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</si>
  <si>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</si>
  <si>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</si>
  <si>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</si>
  <si>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</si>
  <si>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</si>
  <si>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</si>
  <si>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</si>
  <si>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</si>
  <si>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</si>
  <si>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</si>
  <si>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</si>
  <si>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</si>
  <si>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</si>
  <si>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</si>
  <si>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</si>
  <si>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</si>
  <si>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</si>
  <si>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</si>
  <si>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</si>
  <si>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</si>
  <si>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</si>
  <si>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</si>
  <si>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</si>
  <si>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</si>
  <si>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</si>
  <si>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</si>
  <si>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</si>
  <si>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</si>
  <si>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</si>
  <si>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</si>
  <si>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</si>
  <si>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</si>
  <si>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</si>
  <si>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</si>
  <si>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</si>
  <si>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</si>
  <si>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</si>
  <si>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</si>
  <si>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</si>
  <si>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</si>
  <si>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</si>
  <si>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</si>
  <si>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</si>
  <si>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</si>
  <si>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</si>
  <si>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</si>
  <si>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</si>
  <si>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</si>
  <si>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</si>
  <si>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</si>
  <si>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</si>
  <si>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</si>
  <si>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</si>
  <si>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</si>
  <si>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</si>
  <si>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</si>
  <si>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</si>
  <si>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</si>
  <si>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</si>
  <si>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</si>
  <si>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</si>
  <si>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</si>
  <si>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</si>
  <si>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</si>
  <si>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</si>
  <si>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</si>
  <si>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</si>
  <si>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</si>
  <si>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</si>
  <si>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</si>
  <si>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</si>
  <si>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</si>
  <si>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</si>
  <si>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</si>
  <si>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</si>
  <si>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</si>
  <si>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</si>
  <si>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</si>
  <si>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</si>
  <si>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</si>
  <si>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</si>
  <si>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</si>
  <si>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</si>
  <si>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</si>
  <si>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</si>
  <si>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</si>
  <si>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</si>
  <si>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</si>
  <si>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</si>
  <si>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</si>
  <si>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</si>
  <si>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</si>
  <si>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</si>
  <si>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</si>
  <si>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</si>
  <si>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</si>
  <si>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</si>
  <si>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</si>
  <si>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</si>
  <si>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</si>
  <si>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</si>
  <si>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</si>
  <si>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</si>
  <si>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</si>
  <si>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</si>
  <si>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</si>
  <si>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</si>
  <si>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</si>
  <si>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</si>
  <si>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</si>
  <si>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</si>
  <si>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</si>
  <si>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</si>
  <si>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</si>
  <si>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</si>
  <si>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</si>
  <si>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</si>
  <si>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</si>
  <si>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</si>
  <si>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</si>
  <si>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</si>
  <si>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</si>
  <si>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</si>
  <si>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</si>
  <si>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</si>
  <si>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</si>
  <si>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</si>
  <si>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</si>
  <si>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</si>
  <si>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</si>
  <si>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</si>
  <si>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</si>
  <si>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</si>
  <si>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</si>
  <si>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</si>
  <si>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</si>
  <si>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</si>
  <si>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</si>
  <si>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</si>
  <si>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</si>
  <si>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</si>
  <si>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</si>
  <si>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</si>
  <si>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</si>
  <si>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</si>
  <si>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</si>
  <si>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</si>
  <si>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</si>
  <si>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</si>
  <si>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</si>
  <si>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</si>
  <si>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</si>
  <si>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</si>
  <si>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</si>
  <si>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</si>
  <si>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</si>
  <si>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</si>
  <si>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</si>
  <si>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</si>
  <si>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</si>
  <si>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</si>
  <si>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</si>
  <si>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</si>
  <si>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</si>
  <si>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</si>
  <si>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</si>
  <si>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</si>
  <si>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</si>
  <si>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</si>
  <si>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</si>
  <si>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</si>
  <si>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</si>
  <si>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</si>
  <si>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</si>
  <si>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</si>
  <si>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</si>
  <si>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</si>
  <si>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</si>
  <si>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</si>
  <si>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</si>
  <si>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</si>
  <si>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</si>
  <si>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</si>
  <si>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</si>
  <si>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</si>
  <si>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</si>
  <si>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</si>
  <si>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</si>
  <si>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</si>
  <si>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</si>
  <si>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</si>
  <si>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</si>
  <si>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</si>
  <si>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</si>
  <si>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</si>
  <si>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</si>
  <si>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</si>
  <si>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</si>
  <si>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</si>
  <si>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</si>
  <si>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</si>
  <si>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</si>
  <si>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</si>
  <si>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</si>
  <si>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</si>
  <si>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</si>
  <si>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</si>
  <si>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</si>
  <si>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</si>
  <si>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</si>
  <si>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</si>
  <si>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</si>
  <si>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</si>
  <si>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</si>
  <si>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</si>
  <si>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</si>
  <si>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</si>
  <si>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</si>
  <si>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</si>
  <si>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</si>
  <si>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</si>
  <si>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</si>
  <si>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</si>
  <si>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</si>
  <si>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</si>
  <si>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</si>
  <si>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</si>
  <si>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</si>
  <si>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</si>
  <si>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</si>
  <si>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</si>
  <si>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</si>
  <si>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</si>
  <si>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</si>
  <si>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</si>
  <si>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</si>
  <si>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</si>
  <si>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</si>
  <si>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</si>
  <si>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</si>
  <si>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</si>
  <si>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</si>
  <si>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</si>
  <si>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</si>
  <si>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</si>
  <si>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</si>
  <si>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</si>
  <si>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</si>
  <si>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</si>
  <si>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</si>
  <si>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</si>
  <si>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</si>
  <si>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</si>
  <si>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</si>
  <si>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</si>
  <si>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</si>
  <si>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</si>
  <si>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</si>
  <si>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</si>
  <si>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</si>
  <si>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</si>
  <si>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</si>
  <si>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</si>
  <si>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</si>
  <si>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</si>
  <si>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</si>
  <si>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</si>
  <si>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</si>
  <si>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</si>
  <si>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</si>
  <si>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</si>
  <si>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</si>
  <si>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</si>
  <si>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</si>
  <si>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</si>
  <si>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</si>
  <si>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</si>
  <si>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</si>
  <si>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</si>
  <si>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</si>
  <si>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</si>
  <si>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</si>
  <si>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</si>
  <si>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</si>
  <si>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</si>
  <si>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</si>
  <si>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</si>
  <si>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</si>
  <si>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</si>
  <si>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</si>
  <si>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</si>
  <si>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</si>
  <si>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</si>
  <si>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</si>
  <si>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</si>
  <si>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</si>
  <si>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</si>
  <si>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</si>
  <si>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</si>
  <si>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</si>
  <si>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</si>
  <si>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</si>
  <si>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</si>
  <si>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</si>
  <si>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</si>
  <si>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</si>
  <si>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</si>
  <si>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</si>
  <si>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</si>
  <si>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</si>
  <si>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</si>
  <si>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</si>
  <si>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</si>
  <si>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</si>
  <si>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</si>
  <si>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</si>
  <si>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</si>
  <si>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</si>
  <si>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</si>
  <si>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</si>
  <si>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</si>
  <si>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</si>
  <si>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</si>
  <si>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</si>
  <si>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</si>
  <si>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</si>
  <si>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</si>
  <si>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</si>
  <si>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</si>
  <si>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</si>
  <si>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</si>
  <si>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</si>
  <si>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</si>
  <si>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</si>
  <si>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</si>
  <si>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</si>
  <si>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</si>
  <si>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</si>
  <si>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</si>
  <si>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</si>
  <si>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</si>
  <si>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</si>
  <si>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</si>
  <si>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</si>
  <si>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</si>
  <si>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</si>
  <si>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</si>
  <si>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</si>
  <si>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</si>
  <si>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</si>
  <si>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</si>
  <si>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</si>
  <si>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</si>
  <si>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</si>
  <si>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</si>
  <si>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</si>
  <si>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</si>
  <si>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</si>
  <si>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</si>
  <si>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</si>
  <si>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</si>
  <si>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</si>
  <si>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</si>
  <si>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</si>
  <si>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</si>
  <si>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</si>
  <si>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</si>
  <si>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</si>
  <si>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</si>
  <si>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</si>
  <si>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</si>
  <si>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</si>
  <si>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</si>
  <si>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</si>
  <si>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</si>
  <si>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</si>
  <si>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</si>
  <si>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</si>
  <si>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</si>
  <si>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</si>
  <si>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</si>
  <si>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</si>
  <si>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</si>
  <si>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</si>
  <si>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</si>
  <si>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</si>
  <si>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</si>
  <si>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</si>
  <si>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</si>
  <si>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</si>
  <si>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</si>
  <si>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</si>
  <si>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</si>
  <si>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</si>
  <si>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</si>
  <si>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</si>
  <si>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</si>
  <si>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</si>
  <si>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</si>
  <si>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</si>
  <si>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</si>
  <si>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</si>
  <si>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</si>
  <si>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</si>
  <si>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</si>
  <si>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</si>
  <si>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</si>
  <si>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</si>
  <si>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</si>
  <si>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</si>
  <si>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</si>
  <si>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</si>
  <si>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</si>
  <si>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</si>
  <si>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</si>
  <si>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</si>
  <si>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</si>
  <si>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</si>
  <si>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</si>
  <si>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</si>
  <si>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</si>
  <si>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</si>
  <si>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</si>
  <si>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</si>
  <si>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</si>
  <si>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</si>
  <si>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</si>
  <si>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</si>
  <si>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</si>
  <si>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</si>
  <si>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</si>
  <si>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</si>
  <si>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</si>
  <si>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</si>
  <si>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</si>
  <si>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</si>
  <si>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</si>
  <si>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</si>
  <si>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</si>
  <si>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</si>
  <si>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</si>
  <si>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</si>
  <si>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</si>
  <si>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</si>
  <si>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</si>
  <si>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</si>
  <si>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</si>
  <si>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</si>
  <si>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</si>
  <si>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</si>
  <si>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</si>
  <si>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</si>
  <si>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</si>
  <si>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</si>
  <si>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</si>
  <si>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</si>
  <si>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</si>
  <si>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</si>
  <si>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</si>
  <si>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</si>
  <si>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</si>
  <si>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</si>
  <si>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</si>
  <si>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</si>
  <si>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</si>
  <si>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</si>
  <si>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</si>
  <si>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</si>
  <si>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</si>
  <si>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</si>
  <si>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</si>
  <si>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</si>
  <si>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</si>
  <si>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</si>
  <si>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</si>
  <si>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</si>
  <si>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</si>
  <si>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</si>
  <si>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</si>
  <si>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</si>
  <si>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</si>
  <si>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</si>
  <si>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</si>
  <si>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</si>
  <si>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</si>
  <si>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</si>
  <si>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</si>
  <si>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</si>
  <si>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</si>
  <si>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</si>
  <si>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</si>
  <si>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</si>
  <si>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</si>
  <si>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</si>
  <si>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</si>
  <si>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</si>
  <si>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</si>
  <si>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</si>
  <si>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</si>
  <si>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</si>
  <si>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</si>
  <si>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</si>
  <si>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</si>
  <si>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</si>
  <si>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</si>
  <si>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</si>
  <si>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</si>
  <si>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</si>
  <si>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</si>
  <si>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</si>
  <si>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</si>
  <si>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</si>
  <si>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</si>
  <si>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</si>
  <si>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</si>
  <si>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</si>
  <si>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</si>
  <si>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</si>
  <si>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</si>
  <si>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</si>
  <si>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</si>
  <si>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</si>
  <si>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</si>
  <si>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</si>
  <si>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</si>
  <si>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</si>
  <si>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</si>
  <si>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</si>
  <si>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</si>
  <si>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</si>
  <si>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</si>
  <si>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</si>
  <si>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</si>
  <si>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</si>
  <si>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</si>
  <si>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</si>
  <si>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</si>
  <si>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</si>
  <si>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</si>
  <si>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</si>
  <si>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</si>
  <si>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</si>
  <si>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</si>
  <si>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</si>
  <si>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</si>
  <si>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</si>
  <si>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</si>
  <si>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</si>
  <si>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</si>
  <si>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</si>
  <si>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</si>
  <si>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</si>
  <si>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</si>
  <si>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</si>
  <si>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</si>
  <si>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</si>
  <si>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</si>
  <si>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</si>
  <si>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</si>
  <si>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</si>
  <si>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</si>
  <si>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</si>
  <si>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</si>
  <si>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</si>
  <si>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</si>
  <si>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</si>
  <si>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</si>
  <si>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</si>
  <si>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</si>
  <si>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</si>
  <si>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</si>
  <si>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</si>
  <si>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</si>
  <si>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</si>
  <si>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</si>
  <si>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</si>
  <si>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</si>
  <si>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</si>
  <si>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</si>
  <si>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</si>
  <si>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</si>
  <si>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</si>
  <si>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</si>
  <si>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</si>
  <si>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</si>
  <si>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</si>
  <si>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</si>
  <si>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</si>
  <si>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</si>
  <si>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</si>
  <si>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</si>
  <si>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</si>
  <si>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</si>
  <si>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</si>
  <si>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</si>
  <si>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</si>
  <si>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</si>
  <si>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</si>
  <si>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</si>
  <si>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</si>
  <si>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</si>
  <si>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</si>
  <si>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</si>
  <si>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</si>
  <si>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</si>
  <si>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</si>
  <si>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</si>
  <si>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</si>
  <si>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</si>
  <si>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</si>
  <si>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</si>
  <si>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</si>
  <si>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</si>
  <si>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</si>
  <si>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</si>
  <si>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</si>
  <si>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</si>
  <si>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</si>
  <si>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</si>
  <si>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</si>
  <si>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</si>
  <si>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</si>
  <si>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</si>
  <si>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</si>
  <si>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</si>
  <si>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</si>
  <si>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</si>
  <si>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</si>
  <si>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</si>
  <si>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</si>
  <si>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</si>
  <si>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</si>
  <si>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</si>
  <si>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</si>
  <si>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</si>
  <si>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</si>
  <si>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</si>
  <si>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</si>
  <si>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</si>
  <si>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</si>
  <si>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</si>
  <si>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</si>
  <si>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</si>
  <si>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</si>
  <si>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</si>
  <si>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</si>
  <si>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</si>
  <si>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</si>
  <si>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</si>
  <si>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</si>
  <si>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</si>
  <si>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</si>
  <si>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</si>
  <si>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</si>
  <si>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</si>
  <si>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</si>
  <si>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</si>
  <si>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</si>
  <si>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</si>
  <si>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</si>
  <si>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</si>
  <si>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</si>
  <si>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</si>
  <si>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</si>
  <si>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</si>
  <si>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</si>
  <si>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</si>
  <si>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</si>
  <si>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</si>
  <si>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</si>
  <si>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</si>
  <si>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</si>
  <si>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</si>
  <si>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</si>
  <si>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</si>
  <si>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</si>
  <si>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</si>
  <si>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</si>
  <si>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</si>
  <si>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</si>
  <si>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</si>
  <si>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</si>
  <si>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</si>
  <si>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</si>
  <si>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</si>
  <si>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</si>
  <si>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</si>
  <si>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</si>
  <si>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</si>
  <si>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</si>
  <si>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</si>
  <si>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</si>
  <si>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</si>
  <si>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</si>
  <si>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</si>
  <si>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</si>
  <si>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</si>
  <si>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</si>
  <si>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</si>
  <si>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</si>
  <si>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</si>
  <si>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</si>
  <si>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</si>
  <si>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</si>
  <si>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</si>
  <si>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</si>
  <si>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</si>
  <si>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</si>
  <si>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</si>
  <si>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</si>
  <si>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</si>
  <si>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</si>
  <si>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</si>
  <si>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</si>
  <si>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</si>
  <si>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</si>
  <si>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</si>
  <si>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</si>
  <si>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</si>
  <si>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</si>
  <si>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</si>
  <si>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</si>
  <si>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</si>
  <si>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</si>
  <si>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</si>
  <si>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</si>
  <si>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</si>
  <si>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</si>
  <si>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</si>
  <si>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</si>
  <si>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</si>
  <si>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</si>
  <si>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</si>
  <si>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</si>
  <si>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</si>
  <si>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</si>
  <si>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</si>
  <si>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</si>
  <si>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</si>
  <si>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</si>
  <si>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</si>
  <si>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</si>
  <si>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</si>
  <si>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</si>
  <si>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</si>
  <si>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</si>
  <si>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</si>
  <si>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</si>
  <si>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</si>
  <si>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</si>
  <si>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</si>
  <si>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</si>
  <si>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</si>
  <si>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</si>
  <si>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</si>
  <si>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</si>
  <si>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</si>
  <si>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</si>
  <si>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</si>
  <si>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</si>
  <si>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</si>
  <si>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</si>
  <si>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</si>
  <si>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</si>
  <si>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</si>
  <si>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</si>
  <si>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</si>
  <si>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</si>
  <si>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</si>
  <si>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</si>
  <si>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</si>
  <si>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</si>
  <si>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</si>
  <si>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</si>
  <si>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</si>
  <si>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</si>
  <si>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</si>
  <si>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</si>
  <si>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</si>
  <si>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</si>
  <si>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</si>
  <si>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</si>
  <si>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</si>
  <si>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</si>
  <si>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</si>
  <si>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</si>
  <si>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</si>
  <si>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</si>
  <si>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</si>
  <si>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</si>
  <si>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</si>
  <si>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</si>
  <si>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</si>
  <si>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</si>
  <si>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</si>
  <si>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</si>
  <si>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</si>
  <si>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</si>
  <si>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</si>
  <si>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</si>
  <si>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</si>
  <si>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</si>
  <si>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</si>
  <si>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</si>
  <si>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</si>
  <si>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</si>
  <si>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</si>
  <si>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</si>
  <si>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</si>
  <si>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</si>
  <si>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</si>
  <si>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</si>
  <si>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</si>
  <si>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</si>
  <si>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</si>
  <si>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</si>
  <si>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</si>
  <si>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</si>
  <si>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</si>
  <si>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</si>
  <si>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</si>
  <si>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</si>
  <si>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</si>
  <si>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</si>
  <si>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</si>
  <si>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</si>
  <si>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</si>
  <si>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</si>
  <si>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</si>
  <si>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</si>
  <si>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</si>
  <si>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</si>
  <si>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</si>
  <si>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</si>
  <si>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</si>
  <si>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</si>
  <si>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</si>
  <si>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</si>
  <si>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</si>
  <si>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</si>
  <si>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</si>
  <si>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</si>
  <si>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</si>
  <si>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</si>
  <si>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</si>
  <si>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</si>
  <si>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</si>
  <si>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</si>
  <si>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</si>
  <si>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</si>
  <si>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</si>
  <si>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</si>
  <si>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</si>
  <si>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</si>
  <si>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</si>
  <si>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</si>
  <si>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</si>
  <si>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</si>
  <si>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</si>
  <si>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</si>
  <si>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</si>
  <si>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</si>
  <si>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</si>
  <si>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</si>
  <si>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</si>
  <si>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</si>
  <si>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</si>
  <si>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</si>
  <si>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</si>
  <si>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</si>
  <si>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</si>
  <si>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</si>
  <si>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</si>
  <si>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</si>
  <si>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</si>
  <si>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</si>
  <si>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</si>
  <si>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</si>
  <si>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</si>
  <si>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</si>
  <si>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</si>
  <si>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</si>
  <si>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</si>
  <si>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</si>
  <si>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</si>
  <si>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</si>
  <si>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</si>
  <si>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</si>
  <si>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</si>
  <si>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</si>
  <si>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</si>
  <si>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</si>
  <si>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</si>
  <si>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</si>
  <si>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</si>
  <si>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</si>
  <si>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</si>
  <si>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</si>
  <si>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</si>
  <si>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</si>
  <si>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</si>
  <si>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</si>
  <si>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</si>
  <si>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</si>
  <si>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</si>
  <si>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</si>
  <si>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</si>
  <si>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</si>
  <si>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</si>
  <si>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</si>
  <si>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</si>
  <si>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</si>
  <si>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</si>
  <si>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</si>
  <si>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</si>
  <si>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</si>
  <si>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</si>
  <si>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</si>
  <si>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</si>
  <si>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</si>
  <si>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</si>
  <si>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</si>
  <si>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</si>
  <si>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</si>
  <si>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</si>
  <si>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</si>
  <si>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</si>
  <si>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</si>
  <si>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</si>
  <si>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</si>
  <si>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</si>
  <si>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</si>
  <si>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</si>
  <si>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</si>
  <si>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</si>
  <si>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</si>
  <si>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</si>
  <si>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</si>
  <si>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</si>
  <si>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</si>
  <si>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</si>
  <si>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</si>
  <si>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</si>
  <si>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</si>
  <si>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</si>
  <si>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</si>
  <si>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</si>
  <si>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</si>
  <si>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</si>
  <si>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</si>
  <si>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</si>
  <si>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</si>
  <si>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</si>
  <si>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</si>
  <si>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</si>
  <si>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</si>
  <si>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</si>
  <si>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</si>
  <si>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</si>
  <si>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</si>
  <si>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</si>
  <si>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</si>
  <si>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</si>
  <si>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</si>
  <si>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</si>
  <si>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</si>
  <si>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</si>
  <si>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</si>
  <si>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</si>
  <si>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</si>
  <si>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</si>
  <si>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</si>
  <si>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</si>
  <si>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</si>
  <si>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</si>
  <si>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</si>
  <si>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</si>
  <si>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</si>
  <si>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</si>
  <si>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</si>
  <si>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</si>
  <si>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</si>
  <si>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</si>
  <si>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</si>
  <si>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</si>
  <si>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</si>
  <si>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</si>
  <si>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</si>
  <si>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</si>
  <si>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</si>
  <si>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</si>
  <si>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</si>
  <si>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</si>
  <si>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</si>
  <si>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</si>
  <si>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</si>
  <si>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</si>
  <si>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</si>
  <si>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</si>
  <si>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</si>
  <si>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</si>
  <si>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</si>
  <si>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</si>
  <si>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</si>
  <si>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</si>
  <si>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</si>
  <si>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</si>
  <si>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</si>
  <si>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</si>
  <si>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</si>
  <si>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</si>
  <si>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</si>
  <si>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</si>
  <si>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</si>
  <si>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</si>
  <si>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</si>
  <si>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</si>
  <si>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</si>
  <si>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</si>
  <si>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</si>
  <si>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</si>
  <si>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</si>
  <si>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</si>
  <si>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</si>
  <si>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</si>
  <si>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</si>
  <si>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</si>
  <si>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</si>
  <si>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</si>
  <si>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</si>
  <si>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</si>
  <si>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</si>
  <si>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</si>
  <si>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</si>
  <si>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</si>
  <si>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</si>
  <si>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</si>
  <si>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</si>
  <si>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</si>
  <si>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</si>
  <si>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</si>
  <si>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</si>
  <si>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</si>
  <si>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</si>
  <si>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</si>
  <si>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</si>
  <si>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</si>
  <si>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</si>
  <si>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</si>
  <si>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</si>
  <si>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</si>
  <si>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</si>
  <si>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</si>
  <si>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</si>
  <si>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</si>
  <si>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</si>
  <si>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</si>
  <si>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</si>
  <si>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</si>
  <si>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</si>
  <si>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</si>
  <si>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</si>
  <si>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</si>
  <si>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</si>
  <si>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</si>
  <si>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</si>
  <si>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</si>
  <si>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</si>
  <si>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</si>
  <si>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</si>
  <si>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</si>
  <si>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</si>
  <si>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</si>
  <si>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</si>
  <si>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</si>
  <si>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</si>
  <si>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</si>
  <si>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</si>
  <si>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</si>
  <si>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</si>
  <si>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</si>
  <si>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</si>
  <si>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</si>
  <si>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</si>
  <si>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</si>
  <si>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</si>
  <si>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</si>
  <si>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</si>
  <si>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</si>
  <si>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</si>
  <si>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</si>
  <si>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</si>
  <si>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</si>
  <si>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</si>
  <si>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</si>
  <si>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</si>
  <si>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</si>
  <si>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</si>
  <si>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</si>
  <si>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</si>
  <si>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</si>
  <si>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</si>
  <si>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</si>
  <si>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</si>
  <si>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</si>
  <si>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</si>
  <si>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</si>
  <si>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</si>
  <si>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</si>
  <si>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</si>
  <si>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</si>
  <si>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</si>
  <si>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</si>
  <si>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</si>
  <si>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</si>
  <si>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</si>
  <si>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</si>
  <si>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</si>
  <si>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</si>
  <si>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</si>
  <si>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</si>
  <si>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</si>
  <si>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</si>
  <si>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</si>
  <si>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</si>
  <si>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</si>
  <si>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</si>
  <si>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</si>
  <si>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</si>
  <si>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</si>
  <si>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</si>
  <si>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</si>
  <si>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</si>
  <si>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</si>
  <si>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</si>
  <si>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</si>
  <si>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</si>
  <si>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</si>
  <si>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</si>
  <si>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</si>
  <si>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</si>
  <si>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</si>
  <si>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</si>
  <si>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</si>
  <si>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</si>
  <si>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</si>
  <si>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</si>
  <si>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</si>
  <si>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</si>
  <si>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</si>
  <si>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</si>
  <si>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</si>
  <si>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</si>
  <si>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</si>
  <si>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</si>
  <si>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</si>
  <si>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</si>
  <si>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</si>
  <si>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</si>
  <si>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</si>
  <si>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</si>
  <si>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</si>
  <si>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</si>
  <si>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</si>
  <si>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</si>
  <si>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</si>
  <si>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</si>
  <si>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</si>
  <si>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</si>
  <si>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</si>
  <si>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</si>
  <si>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</si>
  <si>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</si>
  <si>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</si>
  <si>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</si>
  <si>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</si>
  <si>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</si>
  <si>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</si>
  <si>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</si>
  <si>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</si>
  <si>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</si>
  <si>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</si>
  <si>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</si>
  <si>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</si>
  <si>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</si>
  <si>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</si>
  <si>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</si>
  <si>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</si>
  <si>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</si>
  <si>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</si>
  <si>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</si>
  <si>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</si>
  <si>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</si>
  <si>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</si>
  <si>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</si>
  <si>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</si>
  <si>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</si>
  <si>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</si>
  <si>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</si>
  <si>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</si>
  <si>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</si>
  <si>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</si>
  <si>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</si>
  <si>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</si>
  <si>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</si>
  <si>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</si>
  <si>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</si>
  <si>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</si>
  <si>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</si>
  <si>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</si>
  <si>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</si>
  <si>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</si>
  <si>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</si>
  <si>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</si>
  <si>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</si>
  <si>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</si>
  <si>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</si>
  <si>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</si>
  <si>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</si>
  <si>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</si>
  <si>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</si>
  <si>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</si>
  <si>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</si>
  <si>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</si>
  <si>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</si>
  <si>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</si>
  <si>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</si>
  <si>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</si>
  <si>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</si>
  <si>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</si>
  <si>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</si>
  <si>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</si>
  <si>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</si>
  <si>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</si>
  <si>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</si>
  <si>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</si>
  <si>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</si>
  <si>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</si>
  <si>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</si>
  <si>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</si>
  <si>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</si>
  <si>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</si>
  <si>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</si>
  <si>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</si>
  <si>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</si>
  <si>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</si>
  <si>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</si>
  <si>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</si>
  <si>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</si>
  <si>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</si>
  <si>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</si>
  <si>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</si>
  <si>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</si>
  <si>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</si>
  <si>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</si>
  <si>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</si>
  <si>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</si>
  <si>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</si>
  <si>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</si>
  <si>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</si>
  <si>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</si>
  <si>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</si>
  <si>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</si>
  <si>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</si>
  <si>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</si>
  <si>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</si>
  <si>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</si>
  <si>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</si>
  <si>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</si>
  <si>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</si>
  <si>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</si>
  <si>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</si>
  <si>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</si>
  <si>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</si>
  <si>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</si>
  <si>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</si>
  <si>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</si>
  <si>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</si>
  <si>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</si>
  <si>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</si>
  <si>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</si>
  <si>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</si>
  <si>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</si>
  <si>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</si>
  <si>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</si>
  <si>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</si>
  <si>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</si>
  <si>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</si>
  <si>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</si>
  <si>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</si>
  <si>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</si>
  <si>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</si>
  <si>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</si>
  <si>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</si>
  <si>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</si>
  <si>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</si>
  <si>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</si>
  <si>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</si>
  <si>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</si>
  <si>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</si>
  <si>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</si>
  <si>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</si>
  <si>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</si>
  <si>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</si>
  <si>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</si>
  <si>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</si>
  <si>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</si>
  <si>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</si>
  <si>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</si>
  <si>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</si>
  <si>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</si>
  <si>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</si>
  <si>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</si>
  <si>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</si>
  <si>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</si>
  <si>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</si>
  <si>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</si>
  <si>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</si>
  <si>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</si>
  <si>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</si>
  <si>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</si>
  <si>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</si>
  <si>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</si>
  <si>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</si>
  <si>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</si>
  <si>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</si>
  <si>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</si>
  <si>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</si>
  <si>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</si>
  <si>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</si>
  <si>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</si>
  <si>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</si>
  <si>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</si>
  <si>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</si>
  <si>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</si>
  <si>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</si>
  <si>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</si>
  <si>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</si>
  <si>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</si>
  <si>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</si>
  <si>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</si>
  <si>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</si>
  <si>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</si>
  <si>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</si>
  <si>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</si>
  <si>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</si>
  <si>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</si>
  <si>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</si>
  <si>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</si>
  <si>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</si>
  <si>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</si>
  <si>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</si>
  <si>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</si>
  <si>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</si>
  <si>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</si>
  <si>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</si>
  <si>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</si>
  <si>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</si>
  <si>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</si>
  <si>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</si>
  <si>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</si>
  <si>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</si>
  <si>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</si>
  <si>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</si>
  <si>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</si>
  <si>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</si>
  <si>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</si>
  <si>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</si>
  <si>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</si>
  <si>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</si>
  <si>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</si>
  <si>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</si>
  <si>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</si>
  <si>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</si>
  <si>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</si>
  <si>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</si>
  <si>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</si>
  <si>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</si>
  <si>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</si>
  <si>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</si>
  <si>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</si>
  <si>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</si>
  <si>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</si>
  <si>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</si>
  <si>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</si>
  <si>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</si>
  <si>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</si>
  <si>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</si>
  <si>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</si>
  <si>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</si>
  <si>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</si>
  <si>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</si>
  <si>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</si>
  <si>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</si>
  <si>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</si>
  <si>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</si>
  <si>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</si>
  <si>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</si>
  <si>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</si>
  <si>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</si>
  <si>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</si>
  <si>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</si>
  <si>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</si>
  <si>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</si>
  <si>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</si>
  <si>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</si>
  <si>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</si>
  <si>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</si>
  <si>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</si>
  <si>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</si>
  <si>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</si>
  <si>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</si>
  <si>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</si>
  <si>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</si>
  <si>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</si>
  <si>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</si>
  <si>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</si>
  <si>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</si>
  <si>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</si>
  <si>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</si>
  <si>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</si>
  <si>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</si>
  <si>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</si>
  <si>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</si>
  <si>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</si>
  <si>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</si>
  <si>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</si>
  <si>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</si>
  <si>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</si>
  <si>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</si>
  <si>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</si>
  <si>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</si>
  <si>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</si>
  <si>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</si>
  <si>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</si>
  <si>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</si>
  <si>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</si>
  <si>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</si>
  <si>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</si>
  <si>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</si>
  <si>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</si>
  <si>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</si>
  <si>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</si>
  <si>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</si>
  <si>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</si>
  <si>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</si>
  <si>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</si>
  <si>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</si>
  <si>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</si>
  <si>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</si>
  <si>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</si>
  <si>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</si>
  <si>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</si>
  <si>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</si>
  <si>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</si>
  <si>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</si>
  <si>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</si>
  <si>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</si>
  <si>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</si>
  <si>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</si>
  <si>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</si>
  <si>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</si>
  <si>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</si>
  <si>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</si>
  <si>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</si>
  <si>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</si>
  <si>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</si>
  <si>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</si>
  <si>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</si>
  <si>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</si>
  <si>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</si>
  <si>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</si>
  <si>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</si>
  <si>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</si>
  <si>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</si>
  <si>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</si>
  <si>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</si>
  <si>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</si>
  <si>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</si>
  <si>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</si>
  <si>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</si>
  <si>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</si>
  <si>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</si>
  <si>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</si>
  <si>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</si>
  <si>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</si>
  <si>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</si>
  <si>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</si>
  <si>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</si>
  <si>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</si>
  <si>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</si>
  <si>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</si>
  <si>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</si>
  <si>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</si>
  <si>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</si>
  <si>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</si>
  <si>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</si>
  <si>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</si>
  <si>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</si>
  <si>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</si>
  <si>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</si>
  <si>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</si>
  <si>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</si>
  <si>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</si>
  <si>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</si>
  <si>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</si>
  <si>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</si>
  <si>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</si>
  <si>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</si>
  <si>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</si>
  <si>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</si>
  <si>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</si>
  <si>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</si>
  <si>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</si>
  <si>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</si>
  <si>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</si>
  <si>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</si>
  <si>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</si>
  <si>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</si>
  <si>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</si>
  <si>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</si>
  <si>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</si>
  <si>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</si>
  <si>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</si>
  <si>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</si>
  <si>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</si>
  <si>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</si>
  <si>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</si>
  <si>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</si>
  <si>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</si>
  <si>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</si>
  <si>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</si>
  <si>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</si>
  <si>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</si>
  <si>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</si>
  <si>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</si>
  <si>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</si>
  <si>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</si>
  <si>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</si>
  <si>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</si>
  <si>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</si>
  <si>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</si>
  <si>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</si>
  <si>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</si>
  <si>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</si>
  <si>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</si>
  <si>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</si>
  <si>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</si>
  <si>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</si>
  <si>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</si>
  <si>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</si>
  <si>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</si>
  <si>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</si>
  <si>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</si>
  <si>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</si>
  <si>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</si>
  <si>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</si>
  <si>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</si>
  <si>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</si>
  <si>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</si>
  <si>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</si>
  <si>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</si>
  <si>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</si>
  <si>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</si>
  <si>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</si>
  <si>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</si>
  <si>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</si>
  <si>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</si>
  <si>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</si>
  <si>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</si>
  <si>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</si>
  <si>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</si>
  <si>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</si>
  <si>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</si>
  <si>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</si>
  <si>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</si>
  <si>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</si>
  <si>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</si>
  <si>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</si>
  <si>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</si>
  <si>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</si>
  <si>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</si>
  <si>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</si>
  <si>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</si>
  <si>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</si>
  <si>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</si>
  <si>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</si>
  <si>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</si>
  <si>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</si>
  <si>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</si>
  <si>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</si>
  <si>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</si>
  <si>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</si>
  <si>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</si>
  <si>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</si>
  <si>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</si>
  <si>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</si>
  <si>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</si>
  <si>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</si>
  <si>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</si>
  <si>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</si>
  <si>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</si>
  <si>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</si>
  <si>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</si>
  <si>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</si>
  <si>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</si>
  <si>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</si>
  <si>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</si>
  <si>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</si>
  <si>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</si>
  <si>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</si>
  <si>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</si>
  <si>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</si>
  <si>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</si>
  <si>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</si>
  <si>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</si>
  <si>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</si>
  <si>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</si>
  <si>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</si>
  <si>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</si>
  <si>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</si>
  <si>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</si>
  <si>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</si>
  <si>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</si>
  <si>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</si>
  <si>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</si>
  <si>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</si>
  <si>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</si>
  <si>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</si>
  <si>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</si>
  <si>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</si>
  <si>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</si>
  <si>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</si>
  <si>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</si>
  <si>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</si>
  <si>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</si>
  <si>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</si>
  <si>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</si>
  <si>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</si>
  <si>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</si>
  <si>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</si>
  <si>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</si>
  <si>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</si>
  <si>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</si>
  <si>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</si>
  <si>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</si>
  <si>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</si>
  <si>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</si>
  <si>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</si>
  <si>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</si>
  <si>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</si>
  <si>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</si>
  <si>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</si>
  <si>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</si>
  <si>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</si>
  <si>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</si>
  <si>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</si>
  <si>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</si>
  <si>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</si>
  <si>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</si>
  <si>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</si>
  <si>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</si>
  <si>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</si>
  <si>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</si>
  <si>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</si>
  <si>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</si>
  <si>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</si>
  <si>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</si>
  <si>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</si>
  <si>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</si>
  <si>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</si>
  <si>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</si>
  <si>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</si>
  <si>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</si>
  <si>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</si>
  <si>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</si>
  <si>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</si>
  <si>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</si>
  <si>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</si>
  <si>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</si>
  <si>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</si>
  <si>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</si>
  <si>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</si>
  <si>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</si>
  <si>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</si>
  <si>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</si>
  <si>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</si>
  <si>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</si>
  <si>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</si>
  <si>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</si>
  <si>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</si>
  <si>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</si>
  <si>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</si>
  <si>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</si>
  <si>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</si>
  <si>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</si>
  <si>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</si>
  <si>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</si>
  <si>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</si>
  <si>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</si>
  <si>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</si>
  <si>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</si>
  <si>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</si>
  <si>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</si>
  <si>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</si>
  <si>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</si>
  <si>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</si>
  <si>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</si>
  <si>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</si>
  <si>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</si>
  <si>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</si>
  <si>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</si>
  <si>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</si>
  <si>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</si>
  <si>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</si>
  <si>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</si>
  <si>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</si>
  <si>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</si>
  <si>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</si>
  <si>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</si>
  <si>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</si>
  <si>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</si>
  <si>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</si>
  <si>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</si>
  <si>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</si>
  <si>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</si>
  <si>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</si>
  <si>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</si>
  <si>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</si>
  <si>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</si>
  <si>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</si>
  <si>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</si>
  <si>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</si>
  <si>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</si>
  <si>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</si>
  <si>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</si>
  <si>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</si>
  <si>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</si>
  <si>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</si>
  <si>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</si>
  <si>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</si>
  <si>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</si>
  <si>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</si>
  <si>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</si>
  <si>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</si>
  <si>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</si>
  <si>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</si>
  <si>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</si>
  <si>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</si>
  <si>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</si>
  <si>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</si>
  <si>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</si>
  <si>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</si>
  <si>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</si>
  <si>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</si>
  <si>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</si>
  <si>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</si>
  <si>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</si>
  <si>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</si>
  <si>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</si>
  <si>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</si>
  <si>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</si>
  <si>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</si>
  <si>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</si>
  <si>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</si>
  <si>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</si>
  <si>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</si>
  <si>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</si>
  <si>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</si>
  <si>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</si>
  <si>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</si>
  <si>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</si>
  <si>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</si>
  <si>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</si>
  <si>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</si>
  <si>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</si>
  <si>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</si>
  <si>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</si>
  <si>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</si>
  <si>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</si>
  <si>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</si>
  <si>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</si>
  <si>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</si>
  <si>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</si>
  <si>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</si>
  <si>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</si>
  <si>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</si>
  <si>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</si>
  <si>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</si>
  <si>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</si>
  <si>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</si>
  <si>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</si>
  <si>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</si>
  <si>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</si>
  <si>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</si>
  <si>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</si>
  <si>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</si>
  <si>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</si>
  <si>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</si>
  <si>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</si>
  <si>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</si>
  <si>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</si>
  <si>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</si>
  <si>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</si>
  <si>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</si>
  <si>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</si>
  <si>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</si>
  <si>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</si>
  <si>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</si>
  <si>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</si>
  <si>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</si>
  <si>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</si>
  <si>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</si>
  <si>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</si>
  <si>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</si>
  <si>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</si>
  <si>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</si>
  <si>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</si>
  <si>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</si>
  <si>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</si>
  <si>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</si>
  <si>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</si>
  <si>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</si>
  <si>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</si>
  <si>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</si>
  <si>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</si>
  <si>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</si>
  <si>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</si>
  <si>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</si>
  <si>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</si>
  <si>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</si>
  <si>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</si>
  <si>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</si>
  <si>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</si>
  <si>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</si>
  <si>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</si>
  <si>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</si>
  <si>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</si>
  <si>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</si>
  <si>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</si>
  <si>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</si>
  <si>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</si>
  <si>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</si>
  <si>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</si>
  <si>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</si>
  <si>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</si>
  <si>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</si>
  <si>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</si>
  <si>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</si>
  <si>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</si>
  <si>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</si>
  <si>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</si>
  <si>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</si>
  <si>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</si>
  <si>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</si>
  <si>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</si>
  <si>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</si>
  <si>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</si>
  <si>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</si>
  <si>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</si>
  <si>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</si>
  <si>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</si>
  <si>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</si>
  <si>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</si>
  <si>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</si>
  <si>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</si>
  <si>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</si>
  <si>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</si>
  <si>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</si>
  <si>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</si>
  <si>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</si>
  <si>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</si>
  <si>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</si>
  <si>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</si>
  <si>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</si>
  <si>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</si>
  <si>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</si>
  <si>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</si>
  <si>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</si>
  <si>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</si>
  <si>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</si>
  <si>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</si>
  <si>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</si>
  <si>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</si>
  <si>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</si>
  <si>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</si>
  <si>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</si>
  <si>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</si>
  <si>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</si>
  <si>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</si>
  <si>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</si>
  <si>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</si>
  <si>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</si>
  <si>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</si>
  <si>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</si>
  <si>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</si>
  <si>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</si>
  <si>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</si>
  <si>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</si>
  <si>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</si>
  <si>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</si>
  <si>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</si>
  <si>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</si>
  <si>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</si>
  <si>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</si>
  <si>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</si>
  <si>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</si>
  <si>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</si>
  <si>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</si>
  <si>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</si>
  <si>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</si>
  <si>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</si>
  <si>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</si>
  <si>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</si>
  <si>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</si>
  <si>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</si>
  <si>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</si>
  <si>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</si>
  <si>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</si>
  <si>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</si>
  <si>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</si>
  <si>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</si>
  <si>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</si>
  <si>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</si>
  <si>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</si>
  <si>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</si>
  <si>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</si>
  <si>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</si>
  <si>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</si>
  <si>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</si>
  <si>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</si>
  <si>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</si>
  <si>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</si>
  <si>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</si>
  <si>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</si>
  <si>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</si>
  <si>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</si>
  <si>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</si>
  <si>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</si>
  <si>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</si>
  <si>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</si>
  <si>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</si>
  <si>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</si>
  <si>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</si>
  <si>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</si>
  <si>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</si>
  <si>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</si>
  <si>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</si>
  <si>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</si>
  <si>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</si>
  <si>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</si>
  <si>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</si>
  <si>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</si>
  <si>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</si>
  <si>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</si>
  <si>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</si>
  <si>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</si>
  <si>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</si>
  <si>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</si>
  <si>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</si>
  <si>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</si>
  <si>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</si>
  <si>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</si>
  <si>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</si>
  <si>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</si>
  <si>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</si>
  <si>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</si>
  <si>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</si>
  <si>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</si>
  <si>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</si>
  <si>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</si>
  <si>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</si>
  <si>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</si>
  <si>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</si>
  <si>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</si>
  <si>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</si>
  <si>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</si>
  <si>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</si>
  <si>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</si>
  <si>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</si>
  <si>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</si>
  <si>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</si>
  <si>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</si>
  <si>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</si>
  <si>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</si>
  <si>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</si>
  <si>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</si>
  <si>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</si>
  <si>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</si>
  <si>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</si>
  <si>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</si>
  <si>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</si>
  <si>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</si>
  <si>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</si>
  <si>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</si>
  <si>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</si>
  <si>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</si>
  <si>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</si>
  <si>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</si>
  <si>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</si>
  <si>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</si>
  <si>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</si>
  <si>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</si>
  <si>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</si>
  <si>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</si>
  <si>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</si>
  <si>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</si>
  <si>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</si>
  <si>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</si>
  <si>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</si>
  <si>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</si>
  <si>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</si>
  <si>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</si>
  <si>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</si>
  <si>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</si>
  <si>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</si>
  <si>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</si>
  <si>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</si>
  <si>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</si>
  <si>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</si>
  <si>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</si>
  <si>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</si>
  <si>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</si>
  <si>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</si>
  <si>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</si>
  <si>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</si>
  <si>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</si>
  <si>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</si>
  <si>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</si>
  <si>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</si>
  <si>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</si>
  <si>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</si>
  <si>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</si>
  <si>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</si>
  <si>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</si>
  <si>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</si>
  <si>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</si>
  <si>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</si>
  <si>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</si>
  <si>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</si>
  <si>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</si>
  <si>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</si>
  <si>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</si>
  <si>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</si>
  <si>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</si>
  <si>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</si>
  <si>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</si>
  <si>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</si>
  <si>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</si>
  <si>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</si>
  <si>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</si>
  <si>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</si>
  <si>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</si>
  <si>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</si>
  <si>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</si>
  <si>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</si>
  <si>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</si>
  <si>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</si>
  <si>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</si>
  <si>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</si>
  <si>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</si>
  <si>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</si>
  <si>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</si>
  <si>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</si>
  <si>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</si>
  <si>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</si>
  <si>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</si>
  <si>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</si>
  <si>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</si>
  <si>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</si>
  <si>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</si>
  <si>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</si>
  <si>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</si>
  <si>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</si>
  <si>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</si>
  <si>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</si>
  <si>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</si>
  <si>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</si>
  <si>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</si>
  <si>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</si>
  <si>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</si>
  <si>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</si>
  <si>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</si>
  <si>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</si>
  <si>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</si>
  <si>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</si>
  <si>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</si>
  <si>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</si>
  <si>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</si>
  <si>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</si>
  <si>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</si>
  <si>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</si>
  <si>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</si>
  <si>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</si>
  <si>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</si>
  <si>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</si>
  <si>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</si>
  <si>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</si>
  <si>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</si>
  <si>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</si>
  <si>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</si>
  <si>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</si>
  <si>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</si>
  <si>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</si>
  <si>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</si>
  <si>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</si>
  <si>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</si>
  <si>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</si>
  <si>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</si>
  <si>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</si>
  <si>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</si>
  <si>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</si>
  <si>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</si>
  <si>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</si>
  <si>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</si>
  <si>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</si>
  <si>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</si>
  <si>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</si>
  <si>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</si>
  <si>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</si>
  <si>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</si>
  <si>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</si>
  <si>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</si>
  <si>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</si>
  <si>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</si>
  <si>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</si>
  <si>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</si>
  <si>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</si>
  <si>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</si>
  <si>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</si>
  <si>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</si>
  <si>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</si>
  <si>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</si>
  <si>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</si>
  <si>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</si>
  <si>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</si>
  <si>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</si>
  <si>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</si>
  <si>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</si>
  <si>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</si>
  <si>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</si>
  <si>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</si>
  <si>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</si>
  <si>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</si>
  <si>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</si>
  <si>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</si>
  <si>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</si>
  <si>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</si>
  <si>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</si>
  <si>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</si>
  <si>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</si>
  <si>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</si>
  <si>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</si>
  <si>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</si>
  <si>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</si>
  <si>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</si>
  <si>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</si>
  <si>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</si>
  <si>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</si>
  <si>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</si>
  <si>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</si>
  <si>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</si>
  <si>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</si>
  <si>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</si>
  <si>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</si>
  <si>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</si>
  <si>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</si>
  <si>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</si>
  <si>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</si>
  <si>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</si>
  <si>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</si>
  <si>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</si>
  <si>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</si>
  <si>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</si>
  <si>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</si>
  <si>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</si>
  <si>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</si>
  <si>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</si>
  <si>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</si>
  <si>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</si>
  <si>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</si>
  <si>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</si>
  <si>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</si>
  <si>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</si>
  <si>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</si>
  <si>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</si>
  <si>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</si>
  <si>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</si>
  <si>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</si>
  <si>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</si>
  <si>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</si>
  <si>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</si>
  <si>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</si>
  <si>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</si>
  <si>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</si>
  <si>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</si>
  <si>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</si>
  <si>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</si>
  <si>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</si>
  <si>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</si>
  <si>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</si>
  <si>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</si>
  <si>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</si>
  <si>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</si>
  <si>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</si>
  <si>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</si>
  <si>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</si>
  <si>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</si>
  <si>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</si>
  <si>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</si>
  <si>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</si>
  <si>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</si>
  <si>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</si>
  <si>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</si>
  <si>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</si>
  <si>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</si>
  <si>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</si>
  <si>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</si>
  <si>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</si>
  <si>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</si>
  <si>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</si>
  <si>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</si>
  <si>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</si>
  <si>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</si>
  <si>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</si>
  <si>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</si>
  <si>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</si>
  <si>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</si>
  <si>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</si>
  <si>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</si>
  <si>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</si>
  <si>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</si>
  <si>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</si>
  <si>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</si>
  <si>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</si>
  <si>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</si>
  <si>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</si>
  <si>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</si>
  <si>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</si>
  <si>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</si>
  <si>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</si>
  <si>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</si>
  <si>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</si>
  <si>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</si>
  <si>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</si>
  <si>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</si>
  <si>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</si>
  <si>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</si>
  <si>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</si>
  <si>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</si>
  <si>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</si>
  <si>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</si>
  <si>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</si>
  <si>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</si>
  <si>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</si>
  <si>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</si>
  <si>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</si>
  <si>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</si>
  <si>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</si>
  <si>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</si>
  <si>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</si>
  <si>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</si>
  <si>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</si>
  <si>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</si>
  <si>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</si>
  <si>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</si>
  <si>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</si>
  <si>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</si>
  <si>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</si>
  <si>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</si>
  <si>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</si>
  <si>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</si>
  <si>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</si>
  <si>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</si>
  <si>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</si>
  <si>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</si>
  <si>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</si>
  <si>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</si>
  <si>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</si>
  <si>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</si>
  <si>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</si>
  <si>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</si>
  <si>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</si>
  <si>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</si>
  <si>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</si>
  <si>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</si>
  <si>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</si>
  <si>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</si>
  <si>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</si>
  <si>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</si>
  <si>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</si>
  <si>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</si>
  <si>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</si>
  <si>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</si>
  <si>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</si>
  <si>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</si>
  <si>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</si>
  <si>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</si>
  <si>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</si>
  <si>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</si>
  <si>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</si>
  <si>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</si>
  <si>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</si>
  <si>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</si>
  <si>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</si>
  <si>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</si>
  <si>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</si>
  <si>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</si>
  <si>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</si>
  <si>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</si>
  <si>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</si>
  <si>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</si>
  <si>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</si>
  <si>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</si>
  <si>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</si>
  <si>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</si>
  <si>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</si>
  <si>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</si>
  <si>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</si>
  <si>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</si>
  <si>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</si>
  <si>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</si>
  <si>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</si>
  <si>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</si>
  <si>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</si>
  <si>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</si>
  <si>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</si>
  <si>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</si>
  <si>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</si>
  <si>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</si>
  <si>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</si>
  <si>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</si>
  <si>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</si>
  <si>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</si>
  <si>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</si>
  <si>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</si>
  <si>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</si>
  <si>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</si>
  <si>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</si>
  <si>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</si>
  <si>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</si>
  <si>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</si>
  <si>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</si>
  <si>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</si>
  <si>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</si>
  <si>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</si>
  <si>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</si>
  <si>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</si>
  <si>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</si>
  <si>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</si>
  <si>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</si>
  <si>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</si>
  <si>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</si>
  <si>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</si>
  <si>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</si>
  <si>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</si>
  <si>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</si>
  <si>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</si>
  <si>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</si>
  <si>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</si>
  <si>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</si>
  <si>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</si>
  <si>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</si>
  <si>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</si>
  <si>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</si>
  <si>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</si>
  <si>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</si>
  <si>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</si>
  <si>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</si>
  <si>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</si>
  <si>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</si>
  <si>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</si>
  <si>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</si>
  <si>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</si>
  <si>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</si>
  <si>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</si>
  <si>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</si>
  <si>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</si>
  <si>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</si>
  <si>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</si>
  <si>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</si>
  <si>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</si>
  <si>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</si>
  <si>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</si>
  <si>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</si>
  <si>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</si>
  <si>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</si>
  <si>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</si>
  <si>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</si>
  <si>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</si>
  <si>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</si>
  <si>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</si>
  <si>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</si>
  <si>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</si>
  <si>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</si>
  <si>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</si>
  <si>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</si>
  <si>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</si>
  <si>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</si>
  <si>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</si>
  <si>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</si>
  <si>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</si>
  <si>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</si>
  <si>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</si>
  <si>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</si>
  <si>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</si>
  <si>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</si>
  <si>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</si>
  <si>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</si>
  <si>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</si>
  <si>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</si>
  <si>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</si>
  <si>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</si>
  <si>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</si>
  <si>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</si>
  <si>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</si>
  <si>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</si>
  <si>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</si>
  <si>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</si>
  <si>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</si>
  <si>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</si>
  <si>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</si>
  <si>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</si>
  <si>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</si>
  <si>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</si>
  <si>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</si>
  <si>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</si>
  <si>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</si>
  <si>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</si>
  <si>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</si>
  <si>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</si>
  <si>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</si>
  <si>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</si>
  <si>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</si>
  <si>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</si>
  <si>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</si>
  <si>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</si>
  <si>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</si>
  <si>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</si>
  <si>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</si>
  <si>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</si>
  <si>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</si>
  <si>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</si>
  <si>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</si>
  <si>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</si>
  <si>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</si>
  <si>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</si>
  <si>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</si>
  <si>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</si>
  <si>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</si>
  <si>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</si>
  <si>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</si>
  <si>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</si>
  <si>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</si>
  <si>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</si>
  <si>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</si>
  <si>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</si>
  <si>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</si>
  <si>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</si>
  <si>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</si>
  <si>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</si>
  <si>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</si>
  <si>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</si>
  <si>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</si>
  <si>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</si>
  <si>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</si>
  <si>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</si>
  <si>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</si>
  <si>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</si>
  <si>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</si>
  <si>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</si>
  <si>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</si>
  <si>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</si>
  <si>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</si>
  <si>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</si>
  <si>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</si>
  <si>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</si>
  <si>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</si>
  <si>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</si>
  <si>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</si>
  <si>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</si>
  <si>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</si>
  <si>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</si>
  <si>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</si>
  <si>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</si>
  <si>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</si>
  <si>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</si>
  <si>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</si>
  <si>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</si>
  <si>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</si>
  <si>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</si>
  <si>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</si>
  <si>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</si>
  <si>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</si>
  <si>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</si>
  <si>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</si>
  <si>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</si>
  <si>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</si>
  <si>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</si>
  <si>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</si>
  <si>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</si>
  <si>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</si>
  <si>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</si>
  <si>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</si>
  <si>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</si>
  <si>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</si>
  <si>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</si>
  <si>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</si>
  <si>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</si>
  <si>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</si>
  <si>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</si>
  <si>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</si>
  <si>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</si>
  <si>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</si>
  <si>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</si>
  <si>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</si>
  <si>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</si>
  <si>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</si>
  <si>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</si>
  <si>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</si>
  <si>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</si>
  <si>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</si>
  <si>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</si>
  <si>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</si>
  <si>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</si>
  <si>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</si>
  <si>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</si>
  <si>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</si>
  <si>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</si>
  <si>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</si>
  <si>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</si>
  <si>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</si>
  <si>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</si>
  <si>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</si>
  <si>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</si>
  <si>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</si>
  <si>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</si>
  <si>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</si>
  <si>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</si>
  <si>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</si>
  <si>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</si>
  <si>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</si>
  <si>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</si>
  <si>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</si>
  <si>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</si>
  <si>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</si>
  <si>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</si>
  <si>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</si>
  <si>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</si>
  <si>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</si>
  <si>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</si>
  <si>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</si>
  <si>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</si>
  <si>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</si>
  <si>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</si>
  <si>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</si>
  <si>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</si>
  <si>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</si>
  <si>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</si>
  <si>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</si>
  <si>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</si>
  <si>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</si>
  <si>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</si>
  <si>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</si>
  <si>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</si>
  <si>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</si>
  <si>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</si>
  <si>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</si>
  <si>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</si>
  <si>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</si>
  <si>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</si>
  <si>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</si>
  <si>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</si>
  <si>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</si>
  <si>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</si>
  <si>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</si>
  <si>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</si>
  <si>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</si>
  <si>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</si>
  <si>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</si>
  <si>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</si>
  <si>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</si>
  <si>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</si>
  <si>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</si>
  <si>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</si>
  <si>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</si>
  <si>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</si>
  <si>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</si>
  <si>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</si>
  <si>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</si>
  <si>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</si>
  <si>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</si>
  <si>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</si>
  <si>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</si>
  <si>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</si>
  <si>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</si>
  <si>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</si>
  <si>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</si>
  <si>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</si>
  <si>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</si>
  <si>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</si>
  <si>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</si>
  <si>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</si>
  <si>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</si>
  <si>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</si>
  <si>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</si>
  <si>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</si>
  <si>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</si>
  <si>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</si>
  <si>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</si>
  <si>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</si>
  <si>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</si>
  <si>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</si>
  <si>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</si>
  <si>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</si>
  <si>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</si>
  <si>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</si>
  <si>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</si>
  <si>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</si>
  <si>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</si>
  <si>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</si>
  <si>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</si>
  <si>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</si>
  <si>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</si>
  <si>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</si>
  <si>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</si>
  <si>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</si>
  <si>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</si>
  <si>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</si>
  <si>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</si>
  <si>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</si>
  <si>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</si>
  <si>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</si>
  <si>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</si>
  <si>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</si>
  <si>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</si>
  <si>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</si>
  <si>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</si>
  <si>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</si>
  <si>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</si>
  <si>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</si>
  <si>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</si>
  <si>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</si>
  <si>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</si>
  <si>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</si>
  <si>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</si>
  <si>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</si>
  <si>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</si>
  <si>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</si>
  <si>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</si>
  <si>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</si>
  <si>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</si>
  <si>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</si>
  <si>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</si>
  <si>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</si>
  <si>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</si>
  <si>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</si>
  <si>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</si>
  <si>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</si>
  <si>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</si>
  <si>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</si>
  <si>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</si>
  <si>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</si>
  <si>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</si>
  <si>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</si>
  <si>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</si>
  <si>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</si>
  <si>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</si>
  <si>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</si>
  <si>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</si>
  <si>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</si>
  <si>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</si>
  <si>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</si>
  <si>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</si>
  <si>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</si>
  <si>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</si>
  <si>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</si>
  <si>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</si>
  <si>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</si>
  <si>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</si>
  <si>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</si>
  <si>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</si>
  <si>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</si>
  <si>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</si>
  <si>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</si>
  <si>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</si>
  <si>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</si>
  <si>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</si>
  <si>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</si>
  <si>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</si>
  <si>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</si>
  <si>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</si>
  <si>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</si>
  <si>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</si>
  <si>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</si>
  <si>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</si>
  <si>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</si>
  <si>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</si>
  <si>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</si>
  <si>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</si>
  <si>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</si>
  <si>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</si>
  <si>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</si>
  <si>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</si>
  <si>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</si>
  <si>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</si>
  <si>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</si>
  <si>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</si>
  <si>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</si>
  <si>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</si>
  <si>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</si>
  <si>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</si>
  <si>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</si>
  <si>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</si>
  <si>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</si>
  <si>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</si>
  <si>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</si>
  <si>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</si>
  <si>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</si>
  <si>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</si>
  <si>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</si>
  <si>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</si>
  <si>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</si>
  <si>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</si>
  <si>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</si>
  <si>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</si>
  <si>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</si>
  <si>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</si>
  <si>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</si>
  <si>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</si>
  <si>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</si>
  <si>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</si>
  <si>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</si>
  <si>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</si>
  <si>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</si>
  <si>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</si>
  <si>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</si>
  <si>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</si>
  <si>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</si>
  <si>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</si>
  <si>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</si>
  <si>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</si>
  <si>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</si>
  <si>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</si>
  <si>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</si>
  <si>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</si>
  <si>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</si>
  <si>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</si>
  <si>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</si>
  <si>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</si>
  <si>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</si>
  <si>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</si>
  <si>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</si>
  <si>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</si>
  <si>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</si>
  <si>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</si>
  <si>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</si>
  <si>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</si>
  <si>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</si>
  <si>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</si>
  <si>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</si>
  <si>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</si>
  <si>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</si>
  <si>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</si>
  <si>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</si>
  <si>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</si>
  <si>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</si>
  <si>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</si>
  <si>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</si>
  <si>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</si>
  <si>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</si>
  <si>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</si>
  <si>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</si>
  <si>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</si>
  <si>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</si>
  <si>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</si>
  <si>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</si>
  <si>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</si>
  <si>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</si>
  <si>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</si>
  <si>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</si>
  <si>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</si>
  <si>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</si>
  <si>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</si>
  <si>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</si>
  <si>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</si>
  <si>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</si>
  <si>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</si>
  <si>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</si>
  <si>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</si>
  <si>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</si>
  <si>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</si>
  <si>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</si>
  <si>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</si>
  <si>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</si>
  <si>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</si>
  <si>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</si>
  <si>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</si>
  <si>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</si>
  <si>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</si>
  <si>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</si>
  <si>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</si>
  <si>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</si>
  <si>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</si>
  <si>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</si>
  <si>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</si>
  <si>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</si>
  <si>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</si>
  <si>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</si>
  <si>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</si>
  <si>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</si>
  <si>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</si>
  <si>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</si>
  <si>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</si>
  <si>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</si>
  <si>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</si>
  <si>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</si>
  <si>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</si>
  <si>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</si>
  <si>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</si>
  <si>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</si>
  <si>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</si>
  <si>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</si>
  <si>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</si>
  <si>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</si>
  <si>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</si>
  <si>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</si>
  <si>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</si>
  <si>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</si>
  <si>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</si>
  <si>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</si>
  <si>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</si>
  <si>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</si>
  <si>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</si>
  <si>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</si>
  <si>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</si>
  <si>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</si>
  <si>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</si>
  <si>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</si>
  <si>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</si>
  <si>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</si>
  <si>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</si>
  <si>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</si>
  <si>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</si>
  <si>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</si>
  <si>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</si>
  <si>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</si>
  <si>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</si>
  <si>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</si>
  <si>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</si>
  <si>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</si>
  <si>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</si>
  <si>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</si>
  <si>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</si>
  <si>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</si>
  <si>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</si>
  <si>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</si>
  <si>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</si>
  <si>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</si>
  <si>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</si>
  <si>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</si>
  <si>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</si>
  <si>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</si>
  <si>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</si>
  <si>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</si>
  <si>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</si>
  <si>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</si>
  <si>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</si>
  <si>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</si>
  <si>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</si>
  <si>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</si>
  <si>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</si>
  <si>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</si>
  <si>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</si>
  <si>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</si>
  <si>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</si>
  <si>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</si>
  <si>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</si>
  <si>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</si>
  <si>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</si>
  <si>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</si>
  <si>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</si>
  <si>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</si>
  <si>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</si>
  <si>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</si>
  <si>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</si>
  <si>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</si>
  <si>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</si>
  <si>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</si>
  <si>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</si>
  <si>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</si>
  <si>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</si>
  <si>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</si>
  <si>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</si>
  <si>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</si>
  <si>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</si>
  <si>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</si>
  <si>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</si>
  <si>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</si>
  <si>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</si>
  <si>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</si>
  <si>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</si>
  <si>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</si>
  <si>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</si>
  <si>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</si>
  <si>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</si>
  <si>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</si>
  <si>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</si>
  <si>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</si>
  <si>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</si>
  <si>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</si>
  <si>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</si>
  <si>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</si>
  <si>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</si>
  <si>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</si>
  <si>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</si>
  <si>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</si>
  <si>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</si>
  <si>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</si>
  <si>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</si>
  <si>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</si>
  <si>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</si>
  <si>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</si>
  <si>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</si>
  <si>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</si>
  <si>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</si>
  <si>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</si>
  <si>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</si>
  <si>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</si>
  <si>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</si>
  <si>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</si>
  <si>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</si>
  <si>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</si>
  <si>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</si>
  <si>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</si>
  <si>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</si>
  <si>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</si>
  <si>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</si>
  <si>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</si>
  <si>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</si>
  <si>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</si>
  <si>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</si>
  <si>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</si>
  <si>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</si>
  <si>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</si>
  <si>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</si>
  <si>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</si>
  <si>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</si>
  <si>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</si>
  <si>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</si>
  <si>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</si>
  <si>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</si>
  <si>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</si>
  <si>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</si>
  <si>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</si>
  <si>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</si>
  <si>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</si>
  <si>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</si>
  <si>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</si>
  <si>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</si>
  <si>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</si>
  <si>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</si>
  <si>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</si>
  <si>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</si>
  <si>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</si>
  <si>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</si>
  <si>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</si>
  <si>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</si>
  <si>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</si>
  <si>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</si>
  <si>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</si>
  <si>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</si>
  <si>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</si>
  <si>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</si>
  <si>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</si>
  <si>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</si>
  <si>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</si>
  <si>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</si>
  <si>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</si>
  <si>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</si>
  <si>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</si>
  <si>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</si>
  <si>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</si>
  <si>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</si>
  <si>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</si>
  <si>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</si>
  <si>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</si>
  <si>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</si>
  <si>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</si>
  <si>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</si>
  <si>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</si>
  <si>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</si>
  <si>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</si>
  <si>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</si>
  <si>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</si>
  <si>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</si>
  <si>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</si>
  <si>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</si>
  <si>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</si>
  <si>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</si>
  <si>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</si>
  <si>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</si>
  <si>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</si>
  <si>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</si>
  <si>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</si>
  <si>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</si>
  <si>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</si>
  <si>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</si>
  <si>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</si>
  <si>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</si>
  <si>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</si>
  <si>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</si>
  <si>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</si>
  <si>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</si>
  <si>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</si>
  <si>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</si>
  <si>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</si>
  <si>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</si>
  <si>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</si>
  <si>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</si>
  <si>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</si>
  <si>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</si>
  <si>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</si>
  <si>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</si>
  <si>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</si>
  <si>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</si>
  <si>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</si>
  <si>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</si>
  <si>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</si>
  <si>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</si>
  <si>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</si>
  <si>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</si>
  <si>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</si>
  <si>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</si>
  <si>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</si>
  <si>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</si>
  <si>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</si>
  <si>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</si>
  <si>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</si>
  <si>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</si>
  <si>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</si>
  <si>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</si>
  <si>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</si>
  <si>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</si>
  <si>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</si>
  <si>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</si>
  <si>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</si>
  <si>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</si>
  <si>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</si>
  <si>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</si>
  <si>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</si>
  <si>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</si>
  <si>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</si>
  <si>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</si>
  <si>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</si>
  <si>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</si>
  <si>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</si>
  <si>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</si>
  <si>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</si>
  <si>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</si>
  <si>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</si>
  <si>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</si>
  <si>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</si>
  <si>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</si>
  <si>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</si>
  <si>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</si>
  <si>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</si>
  <si>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</si>
  <si>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</si>
  <si>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</si>
  <si>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</si>
  <si>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</si>
  <si>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</si>
  <si>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</si>
  <si>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</si>
  <si>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</si>
  <si>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</si>
  <si>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</si>
  <si>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</si>
  <si>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</si>
  <si>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</si>
  <si>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</si>
  <si>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</si>
  <si>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</si>
  <si>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</si>
  <si>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</si>
  <si>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</si>
  <si>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</si>
  <si>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</si>
  <si>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</si>
  <si>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</si>
  <si>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</si>
  <si>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</si>
  <si>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</si>
  <si>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</si>
  <si>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</si>
  <si>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</si>
  <si>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</si>
  <si>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</si>
  <si>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</si>
  <si>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</si>
  <si>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</si>
  <si>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</si>
  <si>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</si>
  <si>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</si>
  <si>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</si>
  <si>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</si>
  <si>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</si>
  <si>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</si>
  <si>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</si>
  <si>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</si>
  <si>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</si>
  <si>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</si>
  <si>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</si>
  <si>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</si>
  <si>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</si>
  <si>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</si>
  <si>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</si>
  <si>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</si>
  <si>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</si>
  <si>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</si>
  <si>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</si>
  <si>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</si>
  <si>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</si>
  <si>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</si>
  <si>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</si>
  <si>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</si>
  <si>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</si>
  <si>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</si>
  <si>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</si>
  <si>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</si>
  <si>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</si>
  <si>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</si>
  <si>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</si>
  <si>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</si>
  <si>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</si>
  <si>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</si>
  <si>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</si>
  <si>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</si>
  <si>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</si>
  <si>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</si>
  <si>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</si>
  <si>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</si>
  <si>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</si>
  <si>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</si>
  <si>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</si>
  <si>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</si>
  <si>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</si>
  <si>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</si>
  <si>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</si>
  <si>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</si>
  <si>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</si>
  <si>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</si>
  <si>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</si>
  <si>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</si>
  <si>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</si>
  <si>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</si>
  <si>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</si>
  <si>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</si>
  <si>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</si>
  <si>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</si>
  <si>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</si>
  <si>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</si>
  <si>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</si>
  <si>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</si>
  <si>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</si>
  <si>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</si>
  <si>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</si>
  <si>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</si>
  <si>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</si>
  <si>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</si>
  <si>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</si>
  <si>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</si>
  <si>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</si>
  <si>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</si>
  <si>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</si>
  <si>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</si>
  <si>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</si>
  <si>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</si>
  <si>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</si>
  <si>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</si>
  <si>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</si>
  <si>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</si>
  <si>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</si>
  <si>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</si>
  <si>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</si>
  <si>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</si>
  <si>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</si>
  <si>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</si>
  <si>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</si>
  <si>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</si>
  <si>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</si>
  <si>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</si>
  <si>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</si>
  <si>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</si>
  <si>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</si>
  <si>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</si>
  <si>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</si>
  <si>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</si>
  <si>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</si>
  <si>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</si>
  <si>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</si>
  <si>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</si>
  <si>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</si>
  <si>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</si>
  <si>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</si>
  <si>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</si>
  <si>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</si>
  <si>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</si>
  <si>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</si>
  <si>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</si>
  <si>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</si>
  <si>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</si>
  <si>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</si>
  <si>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</si>
  <si>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</si>
  <si>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</si>
  <si>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</si>
  <si>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</si>
  <si>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</si>
  <si>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</si>
  <si>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</si>
  <si>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</si>
  <si>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</si>
  <si>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</si>
  <si>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</si>
  <si>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</si>
  <si>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</si>
  <si>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</si>
  <si>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</si>
  <si>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</si>
  <si>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</si>
  <si>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</si>
  <si>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</si>
  <si>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</si>
  <si>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</si>
  <si>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</si>
  <si>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</si>
  <si>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</si>
  <si>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</si>
  <si>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</si>
  <si>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</si>
  <si>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</si>
  <si>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</si>
  <si>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</si>
  <si>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</si>
  <si>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</si>
  <si>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</si>
  <si>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</si>
  <si>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</si>
  <si>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</si>
  <si>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</si>
  <si>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</si>
  <si>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</si>
  <si>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</si>
  <si>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</si>
  <si>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</si>
  <si>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</si>
  <si>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</si>
  <si>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</si>
  <si>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</si>
  <si>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</si>
  <si>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</si>
  <si>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</si>
  <si>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</si>
  <si>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</si>
  <si>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</si>
  <si>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</si>
  <si>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</si>
  <si>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</si>
  <si>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</si>
  <si>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</si>
  <si>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</si>
  <si>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</si>
  <si>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</si>
  <si>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</si>
  <si>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</si>
  <si>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</si>
  <si>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</si>
  <si>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</si>
  <si>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</si>
  <si>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</si>
  <si>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</si>
  <si>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</si>
  <si>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</si>
  <si>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</si>
  <si>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</si>
  <si>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</si>
  <si>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</si>
  <si>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</si>
  <si>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</si>
  <si>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</si>
  <si>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</si>
  <si>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</si>
  <si>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</si>
  <si>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</si>
  <si>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</si>
  <si>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</si>
  <si>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</si>
  <si>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</si>
  <si>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</si>
  <si>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</si>
  <si>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</si>
  <si>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</si>
  <si>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</si>
  <si>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</si>
  <si>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</si>
  <si>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</si>
  <si>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</si>
  <si>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</si>
  <si>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</si>
  <si>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</si>
  <si>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</si>
  <si>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</si>
  <si>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</si>
  <si>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</si>
  <si>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</si>
  <si>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</si>
  <si>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</si>
  <si>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</si>
  <si>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</si>
  <si>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</si>
  <si>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</si>
  <si>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</si>
  <si>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</si>
  <si>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</si>
  <si>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</si>
  <si>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</si>
  <si>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</si>
  <si>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</si>
  <si>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</si>
  <si>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</si>
  <si>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</si>
  <si>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</si>
  <si>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</si>
  <si>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</si>
  <si>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</si>
  <si>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</si>
  <si>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</si>
  <si>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</si>
  <si>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</si>
  <si>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</si>
  <si>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</si>
  <si>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</si>
  <si>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</si>
  <si>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</si>
  <si>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</si>
  <si>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</si>
  <si>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</si>
  <si>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</si>
  <si>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</si>
  <si>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</si>
  <si>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</si>
  <si>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</si>
  <si>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</si>
  <si>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</si>
  <si>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</si>
  <si>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</si>
  <si>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</si>
  <si>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</si>
  <si>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</si>
  <si>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</si>
  <si>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</si>
  <si>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</si>
  <si>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</si>
  <si>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</si>
  <si>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</si>
  <si>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</si>
  <si>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</si>
  <si>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</si>
  <si>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</si>
  <si>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</si>
  <si>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</si>
  <si>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</si>
  <si>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</si>
  <si>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</si>
  <si>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</si>
  <si>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</si>
  <si>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</si>
  <si>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</si>
  <si>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</si>
  <si>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</si>
  <si>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</si>
  <si>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</si>
  <si>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</si>
  <si>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</si>
  <si>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</si>
  <si>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</si>
  <si>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</si>
  <si>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</si>
  <si>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</si>
  <si>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</si>
  <si>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</si>
  <si>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</si>
  <si>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</si>
  <si>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</si>
  <si>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</si>
  <si>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</si>
  <si>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</si>
  <si>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</si>
  <si>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</si>
  <si>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</si>
  <si>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</si>
  <si>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</si>
  <si>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</si>
  <si>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</si>
  <si>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</si>
  <si>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</si>
  <si>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</si>
  <si>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</si>
  <si>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</si>
  <si>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</si>
  <si>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</si>
  <si>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</si>
  <si>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</si>
  <si>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</si>
  <si>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</si>
  <si>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</si>
  <si>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</si>
  <si>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</si>
  <si>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</si>
  <si>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</si>
  <si>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</si>
  <si>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</si>
  <si>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</si>
  <si>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</si>
  <si>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</si>
  <si>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</si>
  <si>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</si>
  <si>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</si>
  <si>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</si>
  <si>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</si>
  <si>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</si>
  <si>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</si>
  <si>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</si>
  <si>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</si>
  <si>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</si>
  <si>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</si>
  <si>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</si>
  <si>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</si>
  <si>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</si>
  <si>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</si>
  <si>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</si>
  <si>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</si>
  <si>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</si>
  <si>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</si>
  <si>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</si>
  <si>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</si>
  <si>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</si>
  <si>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</si>
  <si>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</si>
  <si>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</si>
  <si>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</si>
  <si>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</si>
  <si>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</si>
  <si>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</si>
  <si>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</si>
  <si>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</si>
  <si>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</si>
  <si>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</si>
  <si>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</si>
  <si>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</si>
  <si>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</si>
  <si>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</si>
  <si>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</si>
  <si>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</si>
  <si>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</si>
  <si>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</si>
  <si>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</si>
  <si>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</si>
  <si>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</si>
  <si>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</si>
  <si>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</si>
  <si>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</si>
  <si>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</si>
  <si>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</si>
  <si>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</si>
  <si>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</si>
  <si>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</si>
  <si>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</si>
  <si>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</si>
  <si>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</si>
  <si>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</si>
  <si>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</si>
  <si>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</si>
  <si>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</si>
  <si>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</si>
  <si>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</si>
  <si>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</si>
  <si>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</si>
  <si>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</si>
  <si>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</si>
  <si>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</si>
  <si>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</si>
  <si>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</si>
  <si>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</si>
  <si>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</si>
  <si>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</si>
  <si>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</si>
  <si>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</si>
  <si>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</si>
  <si>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</si>
  <si>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</si>
  <si>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</si>
  <si>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</si>
  <si>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</si>
  <si>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</si>
  <si>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</si>
  <si>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</si>
  <si>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</si>
  <si>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</si>
  <si>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</si>
  <si>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</si>
  <si>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</si>
  <si>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</si>
  <si>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</si>
  <si>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</si>
  <si>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</si>
  <si>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</si>
  <si>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</si>
  <si>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</si>
  <si>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</si>
  <si>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</si>
  <si>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</si>
  <si>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</si>
  <si>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</si>
  <si>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</si>
  <si>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</si>
  <si>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</si>
  <si>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</si>
  <si>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</si>
  <si>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</si>
  <si>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</si>
  <si>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</si>
  <si>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</si>
  <si>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</si>
  <si>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</si>
  <si>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</si>
  <si>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</si>
  <si>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</si>
  <si>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</si>
  <si>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</si>
  <si>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</si>
  <si>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</si>
  <si>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</si>
  <si>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</si>
  <si>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</si>
  <si>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</si>
  <si>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</si>
  <si>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</si>
  <si>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</si>
  <si>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</si>
  <si>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</si>
  <si>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</si>
  <si>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</si>
  <si>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</si>
  <si>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</si>
  <si>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</si>
  <si>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</si>
  <si>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</si>
  <si>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</si>
  <si>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</si>
  <si>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</si>
  <si>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</si>
  <si>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</si>
  <si>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</si>
  <si>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</si>
  <si>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</si>
  <si>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</si>
  <si>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</si>
  <si>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</si>
  <si>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</si>
  <si>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</si>
  <si>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</si>
  <si>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</si>
  <si>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</si>
  <si>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</si>
  <si>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</si>
  <si>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</si>
  <si>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</si>
  <si>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</si>
  <si>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</si>
  <si>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</si>
  <si>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</si>
  <si>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</si>
  <si>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</si>
  <si>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</si>
  <si>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</si>
  <si>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</si>
  <si>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</si>
  <si>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</si>
  <si>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</si>
  <si>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</si>
  <si>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</si>
  <si>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</si>
  <si>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</si>
  <si>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</si>
  <si>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</si>
  <si>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</si>
  <si>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</si>
  <si>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</si>
  <si>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</si>
  <si>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</si>
  <si>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</si>
  <si>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</si>
  <si>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</si>
  <si>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</si>
  <si>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</si>
  <si>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</si>
  <si>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</si>
  <si>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</si>
  <si>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</si>
  <si>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</si>
  <si>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</si>
  <si>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</si>
  <si>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</si>
  <si>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</si>
  <si>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</si>
  <si>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</si>
  <si>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</si>
  <si>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</si>
  <si>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</si>
  <si>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</si>
  <si>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</si>
  <si>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</si>
  <si>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</si>
  <si>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</si>
  <si>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</si>
  <si>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</si>
  <si>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</si>
  <si>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</si>
  <si>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</si>
  <si>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</si>
  <si>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</si>
  <si>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</si>
  <si>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</si>
  <si>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</si>
  <si>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</si>
  <si>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</si>
  <si>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</si>
  <si>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</si>
  <si>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</si>
  <si>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</si>
  <si>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</si>
  <si>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</si>
  <si>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</si>
  <si>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</si>
  <si>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</si>
  <si>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</si>
  <si>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</si>
  <si>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</si>
  <si>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</si>
  <si>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</si>
  <si>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</si>
  <si>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</si>
  <si>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</si>
  <si>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</si>
  <si>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</si>
  <si>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</si>
  <si>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</si>
  <si>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</si>
  <si>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</si>
  <si>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</si>
  <si>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</si>
  <si>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</si>
  <si>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</si>
  <si>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</si>
  <si>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</si>
  <si>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</si>
  <si>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</si>
  <si>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</si>
  <si>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</si>
  <si>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</si>
  <si>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</si>
  <si>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</si>
  <si>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</si>
  <si>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</si>
  <si>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</si>
  <si>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</si>
  <si>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</si>
  <si>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</si>
  <si>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</si>
  <si>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</si>
  <si>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</si>
  <si>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</si>
  <si>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</si>
  <si>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</si>
  <si>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</si>
  <si>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</si>
  <si>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</si>
  <si>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</si>
  <si>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</si>
  <si>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</si>
  <si>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</si>
  <si>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</si>
  <si>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</si>
  <si>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</si>
  <si>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</si>
  <si>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</si>
  <si>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</si>
  <si>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</si>
  <si>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</si>
  <si>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</si>
  <si>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</si>
  <si>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</si>
  <si>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</si>
  <si>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</si>
  <si>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</si>
  <si>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</si>
  <si>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</si>
  <si>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</si>
  <si>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</si>
  <si>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</si>
  <si>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</si>
  <si>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</si>
  <si>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</si>
  <si>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</si>
  <si>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</si>
  <si>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</si>
  <si>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</si>
  <si>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</si>
  <si>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</si>
  <si>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</si>
  <si>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</si>
  <si>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</si>
  <si>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</si>
  <si>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</si>
  <si>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</si>
  <si>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</si>
  <si>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</si>
  <si>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</si>
  <si>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</si>
  <si>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</si>
  <si>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</si>
  <si>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</si>
  <si>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</si>
  <si>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</si>
  <si>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</si>
  <si>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</si>
  <si>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</si>
  <si>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</si>
  <si>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</si>
  <si>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</si>
  <si>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</si>
  <si>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</si>
  <si>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</si>
  <si>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</si>
  <si>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</si>
  <si>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</si>
  <si>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</si>
  <si>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</si>
  <si>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</si>
  <si>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</si>
  <si>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</si>
  <si>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</si>
  <si>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</si>
  <si>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</si>
  <si>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</si>
  <si>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</si>
  <si>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</si>
  <si>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</si>
  <si>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</si>
  <si>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</si>
  <si>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</si>
  <si>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</si>
  <si>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</si>
  <si>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</si>
  <si>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</si>
  <si>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</si>
  <si>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</si>
  <si>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</si>
  <si>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</si>
  <si>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</si>
  <si>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</si>
  <si>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</si>
  <si>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</si>
  <si>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</si>
  <si>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</si>
  <si>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</si>
  <si>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</si>
  <si>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</si>
  <si>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</si>
  <si>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</si>
  <si>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</si>
  <si>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</si>
  <si>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</si>
  <si>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</si>
  <si>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</si>
  <si>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</si>
  <si>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</si>
  <si>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</si>
  <si>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</si>
  <si>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</si>
  <si>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</si>
  <si>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</si>
  <si>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</si>
  <si>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</si>
  <si>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</si>
  <si>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</si>
  <si>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</si>
  <si>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</si>
  <si>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</si>
  <si>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</si>
  <si>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</si>
  <si>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</si>
  <si>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</si>
  <si>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</si>
  <si>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</si>
  <si>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</si>
  <si>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</si>
  <si>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</si>
  <si>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</si>
  <si>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</si>
  <si>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</si>
  <si>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</si>
  <si>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</si>
  <si>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</si>
  <si>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</si>
  <si>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</si>
  <si>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</si>
  <si>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</si>
  <si>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</si>
  <si>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</si>
  <si>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</si>
  <si>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</si>
  <si>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</si>
  <si>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</si>
  <si>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</si>
  <si>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</si>
  <si>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</si>
  <si>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</si>
  <si>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</si>
  <si>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</si>
  <si>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</si>
  <si>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</si>
  <si>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</si>
  <si>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</si>
  <si>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</si>
  <si>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</si>
  <si>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</si>
  <si>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</si>
  <si>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</si>
  <si>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</si>
  <si>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</si>
  <si>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</si>
  <si>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</si>
  <si>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</si>
  <si>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</si>
  <si>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</si>
  <si>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</si>
  <si>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</si>
  <si>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</si>
  <si>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</si>
  <si>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</si>
  <si>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</si>
  <si>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</si>
  <si>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</si>
  <si>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</si>
  <si>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</si>
  <si>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</si>
  <si>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</si>
  <si>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</si>
  <si>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</si>
  <si>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</si>
  <si>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</si>
  <si>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</si>
  <si>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</si>
  <si>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</si>
  <si>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</si>
  <si>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</si>
  <si>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</si>
  <si>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</si>
  <si>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</si>
  <si>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</si>
  <si>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</si>
  <si>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</si>
  <si>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</si>
  <si>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</si>
  <si>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</si>
  <si>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</si>
  <si>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</si>
  <si>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</si>
  <si>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</si>
  <si>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</si>
  <si>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</si>
  <si>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</si>
  <si>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</si>
  <si>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</si>
  <si>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</si>
  <si>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</si>
  <si>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</si>
  <si>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</si>
  <si>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</si>
  <si>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</si>
  <si>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</si>
  <si>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</si>
  <si>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</si>
  <si>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</si>
  <si>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</si>
  <si>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</si>
  <si>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</si>
  <si>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</si>
  <si>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</si>
  <si>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</si>
  <si>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</si>
  <si>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</si>
  <si>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</si>
  <si>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</si>
  <si>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</si>
  <si>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</si>
  <si>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</si>
  <si>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</si>
  <si>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</si>
  <si>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</si>
  <si>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</si>
  <si>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</si>
  <si>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</si>
  <si>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</si>
  <si>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</si>
  <si>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</si>
  <si>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</si>
  <si>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</si>
  <si>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</si>
  <si>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</si>
  <si>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</si>
  <si>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</si>
  <si>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</si>
  <si>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</si>
  <si>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</si>
  <si>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</si>
  <si>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</si>
  <si>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</si>
  <si>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</si>
  <si>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</si>
  <si>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</si>
  <si>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</si>
  <si>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</si>
  <si>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</si>
  <si>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</si>
  <si>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</si>
  <si>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</si>
  <si>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</si>
  <si>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</si>
  <si>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</si>
  <si>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</si>
  <si>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</si>
  <si>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</si>
  <si>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</si>
  <si>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</si>
  <si>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</si>
  <si>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</si>
  <si>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</si>
  <si>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</si>
  <si>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</si>
  <si>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</si>
  <si>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</si>
  <si>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</si>
  <si>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</si>
  <si>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</si>
  <si>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</si>
  <si>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</si>
  <si>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</si>
  <si>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</si>
  <si>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</si>
  <si>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</si>
  <si>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</si>
  <si>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</si>
  <si>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</si>
  <si>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</si>
  <si>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</si>
  <si>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</si>
  <si>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</si>
  <si>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</si>
  <si>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</si>
  <si>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</si>
  <si>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</si>
  <si>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</si>
  <si>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</si>
  <si>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</si>
  <si>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</si>
  <si>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</si>
  <si>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</si>
  <si>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</si>
  <si>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</si>
  <si>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</si>
  <si>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</si>
  <si>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</si>
  <si>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</si>
  <si>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</si>
  <si>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</si>
  <si>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</si>
  <si>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</si>
  <si>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</si>
  <si>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</si>
  <si>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</si>
  <si>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</si>
  <si>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</si>
  <si>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</si>
  <si>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</si>
  <si>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</si>
  <si>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</si>
  <si>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</si>
  <si>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</si>
  <si>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</si>
  <si>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</si>
  <si>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</si>
  <si>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</si>
  <si>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</si>
  <si>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</si>
  <si>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</si>
  <si>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</si>
  <si>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</si>
  <si>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</si>
  <si>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</si>
  <si>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</si>
  <si>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</si>
  <si>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</si>
  <si>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</si>
  <si>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</si>
  <si>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</si>
  <si>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</si>
  <si>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</si>
  <si>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</si>
  <si>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</si>
  <si>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</si>
  <si>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</si>
  <si>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</si>
  <si>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</si>
  <si>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</si>
  <si>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</si>
  <si>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</si>
  <si>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</si>
  <si>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</si>
  <si>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</si>
  <si>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</si>
  <si>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</si>
  <si>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</si>
  <si>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</si>
  <si>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</si>
  <si>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</si>
  <si>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</si>
  <si>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</si>
  <si>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</si>
  <si>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</si>
  <si>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</si>
  <si>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</si>
  <si>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</si>
  <si>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</si>
  <si>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</si>
  <si>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</si>
  <si>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</si>
  <si>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</si>
  <si>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</si>
  <si>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</si>
  <si>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</si>
  <si>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</si>
  <si>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</si>
  <si>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</si>
  <si>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</si>
  <si>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</si>
  <si>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</si>
  <si>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</si>
  <si>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</si>
  <si>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</si>
  <si>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</si>
  <si>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</si>
  <si>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</si>
  <si>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</si>
  <si>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</si>
  <si>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</si>
  <si>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</si>
  <si>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</si>
  <si>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</si>
  <si>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</si>
  <si>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</si>
  <si>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</si>
  <si>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</si>
  <si>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</si>
  <si>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</si>
  <si>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</si>
  <si>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</si>
  <si>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</si>
  <si>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</si>
  <si>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</si>
  <si>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</si>
  <si>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</si>
  <si>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</si>
  <si>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</si>
  <si>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</si>
  <si>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</si>
  <si>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</si>
  <si>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</si>
  <si>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</si>
  <si>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</si>
  <si>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</si>
  <si>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</si>
  <si>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</si>
  <si>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</si>
  <si>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</si>
  <si>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</si>
  <si>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</si>
  <si>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</si>
  <si>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</si>
  <si>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</si>
  <si>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</si>
  <si>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</si>
  <si>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</si>
  <si>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</si>
  <si>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</si>
  <si>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</si>
  <si>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</si>
  <si>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</si>
  <si>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</si>
  <si>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</si>
  <si>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</si>
  <si>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</si>
  <si>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</si>
  <si>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</si>
  <si>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</si>
  <si>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</si>
  <si>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</si>
  <si>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</si>
  <si>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</si>
  <si>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</si>
  <si>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</si>
  <si>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</si>
  <si>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</si>
  <si>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</si>
  <si>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</si>
  <si>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</si>
  <si>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</si>
  <si>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</si>
  <si>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</si>
  <si>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</si>
  <si>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</si>
  <si>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</si>
  <si>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</si>
  <si>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</si>
  <si>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</si>
  <si>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</si>
  <si>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</si>
  <si>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</si>
  <si>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</si>
  <si>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</si>
  <si>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</si>
  <si>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</si>
  <si>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</si>
  <si>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</si>
  <si>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</si>
  <si>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</si>
  <si>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</si>
  <si>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</si>
  <si>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</si>
  <si>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</si>
  <si>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</si>
  <si>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</si>
  <si>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</si>
  <si>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</si>
  <si>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</si>
  <si>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</si>
  <si>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</si>
  <si>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</si>
  <si>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</si>
  <si>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</si>
  <si>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</si>
  <si>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</si>
  <si>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</si>
  <si>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</si>
  <si>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</si>
  <si>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</si>
  <si>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</si>
  <si>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</si>
  <si>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</si>
  <si>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</si>
  <si>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</si>
  <si>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</si>
  <si>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</si>
  <si>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</si>
  <si>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</si>
  <si>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</si>
  <si>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</si>
  <si>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</si>
  <si>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</si>
  <si>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</si>
  <si>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</si>
  <si>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</si>
  <si>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</si>
  <si>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</si>
  <si>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</si>
  <si>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</si>
  <si>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</si>
  <si>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</si>
  <si>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</si>
  <si>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</si>
  <si>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</si>
  <si>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</si>
  <si>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</si>
  <si>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</si>
  <si>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</si>
  <si>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</si>
  <si>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</si>
  <si>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</si>
  <si>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</si>
  <si>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</si>
  <si>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</si>
  <si>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</si>
  <si>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</si>
  <si>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</si>
  <si>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</si>
  <si>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</si>
  <si>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</si>
  <si>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</si>
  <si>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</si>
  <si>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</si>
  <si>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</si>
  <si>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</si>
  <si>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</si>
  <si>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</si>
  <si>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</si>
  <si>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</si>
  <si>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</si>
  <si>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</si>
  <si>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</si>
  <si>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</si>
  <si>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</si>
  <si>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</si>
  <si>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</si>
  <si>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</si>
  <si>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</si>
  <si>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</si>
  <si>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</si>
  <si>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</si>
  <si>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</si>
  <si>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</si>
  <si>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</si>
  <si>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</si>
  <si>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</si>
  <si>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</si>
  <si>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</si>
  <si>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</si>
  <si>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</si>
  <si>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</si>
  <si>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</si>
  <si>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</si>
  <si>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</si>
  <si>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</si>
  <si>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</si>
  <si>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</si>
  <si>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</si>
  <si>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</si>
  <si>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</si>
  <si>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</si>
  <si>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</si>
  <si>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</si>
  <si>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</si>
  <si>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</si>
  <si>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</si>
  <si>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</si>
  <si>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</si>
  <si>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</si>
  <si>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</si>
  <si>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</si>
  <si>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</si>
  <si>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</si>
  <si>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</si>
  <si>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</si>
  <si>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</si>
  <si>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</si>
  <si>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</si>
  <si>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</si>
  <si>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</si>
  <si>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</si>
  <si>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</si>
  <si>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</si>
  <si>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</si>
  <si>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</si>
  <si>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</si>
  <si>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</si>
  <si>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</si>
  <si>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</si>
  <si>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</si>
  <si>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</si>
  <si>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</si>
  <si>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</si>
  <si>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</si>
  <si>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</si>
  <si>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</si>
  <si>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</si>
  <si>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</si>
  <si>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</si>
  <si>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</si>
  <si>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</si>
  <si>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</si>
  <si>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</si>
  <si>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</si>
  <si>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</si>
  <si>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</si>
  <si>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</si>
  <si>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</si>
  <si>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</si>
  <si>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</si>
  <si>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</si>
  <si>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</si>
  <si>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</si>
  <si>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</si>
  <si>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</si>
  <si>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</si>
  <si>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</si>
  <si>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</si>
  <si>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</si>
  <si>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</si>
  <si>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</si>
  <si>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</si>
  <si>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</si>
  <si>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</si>
  <si>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</si>
  <si>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</si>
  <si>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</si>
  <si>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</si>
  <si>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</si>
  <si>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</si>
  <si>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</si>
  <si>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</si>
  <si>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</si>
  <si>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</si>
  <si>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</si>
  <si>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</si>
  <si>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</si>
  <si>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</si>
  <si>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</si>
  <si>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</si>
  <si>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</si>
  <si>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</si>
  <si>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</si>
  <si>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</si>
  <si>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</si>
  <si>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</si>
  <si>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</si>
  <si>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</si>
  <si>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</si>
  <si>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</si>
  <si>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</si>
  <si>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</si>
  <si>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</si>
  <si>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</si>
  <si>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</si>
  <si>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</si>
  <si>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</si>
  <si>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</si>
  <si>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</si>
  <si>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</si>
  <si>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</si>
  <si>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</si>
  <si>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</si>
  <si>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</si>
  <si>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</si>
  <si>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</si>
  <si>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</si>
  <si>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</si>
  <si>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</si>
  <si>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</si>
  <si>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</si>
  <si>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</si>
  <si>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</si>
  <si>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</si>
  <si>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</si>
  <si>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</si>
  <si>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</si>
  <si>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</si>
  <si>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</si>
  <si>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</si>
  <si>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</si>
  <si>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</si>
  <si>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</si>
  <si>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</si>
  <si>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</si>
  <si>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</si>
  <si>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</si>
  <si>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</si>
  <si>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</si>
  <si>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</si>
  <si>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</si>
  <si>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</si>
  <si>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</si>
  <si>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</si>
  <si>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</si>
  <si>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</si>
  <si>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</si>
  <si>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</si>
  <si>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</si>
  <si>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</si>
  <si>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</si>
  <si>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</si>
  <si>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</si>
  <si>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</si>
  <si>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</si>
  <si>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</si>
  <si>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</si>
  <si>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</si>
  <si>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</si>
  <si>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</si>
  <si>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</si>
  <si>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</si>
  <si>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</si>
  <si>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</si>
  <si>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</si>
  <si>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</si>
  <si>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</si>
  <si>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</si>
  <si>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</si>
  <si>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</si>
  <si>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</si>
  <si>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</si>
  <si>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</si>
  <si>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</si>
  <si>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</si>
  <si>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</si>
  <si>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</si>
  <si>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</si>
  <si>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</si>
  <si>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</si>
  <si>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</si>
  <si>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</si>
  <si>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</si>
  <si>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</si>
  <si>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</si>
  <si>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</si>
  <si>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</si>
  <si>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</si>
  <si>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</si>
  <si>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</si>
  <si>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</si>
  <si>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</si>
  <si>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</si>
  <si>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</si>
  <si>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</si>
  <si>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</si>
  <si>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</si>
  <si>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</si>
  <si>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</si>
  <si>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</si>
  <si>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</si>
  <si>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</si>
  <si>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</si>
  <si>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</si>
  <si>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</si>
  <si>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</si>
  <si>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</si>
  <si>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</si>
  <si>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</si>
  <si>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</si>
  <si>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</si>
  <si>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</si>
  <si>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</si>
  <si>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</si>
  <si>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</si>
  <si>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</si>
  <si>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</si>
  <si>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</si>
  <si>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</si>
  <si>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</si>
  <si>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</si>
  <si>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</si>
  <si>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</si>
  <si>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</si>
  <si>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</si>
  <si>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</si>
  <si>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</si>
  <si>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</si>
  <si>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</si>
  <si>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</si>
  <si>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</si>
  <si>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</si>
  <si>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</si>
  <si>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</si>
  <si>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</si>
  <si>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</si>
  <si>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</si>
  <si>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</si>
  <si>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</si>
  <si>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</si>
  <si>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</si>
  <si>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</si>
  <si>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</si>
  <si>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</si>
  <si>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</si>
  <si>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</si>
  <si>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</si>
  <si>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</si>
  <si>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</si>
  <si>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</si>
  <si>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</si>
  <si>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</si>
  <si>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</si>
  <si>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</si>
  <si>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</si>
  <si>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</si>
  <si>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</si>
  <si>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</si>
  <si>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</si>
  <si>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</si>
  <si>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</si>
  <si>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</si>
  <si>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</si>
  <si>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</si>
  <si>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</si>
  <si>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</si>
  <si>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</si>
  <si>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</si>
  <si>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</si>
  <si>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</si>
  <si>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</si>
  <si>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</si>
  <si>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</si>
  <si>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</si>
  <si>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</si>
  <si>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</si>
  <si>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</si>
  <si>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</si>
  <si>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</si>
  <si>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</si>
  <si>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</si>
  <si>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</si>
  <si>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</si>
  <si>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</si>
  <si>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</si>
  <si>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</si>
  <si>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</si>
  <si>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</si>
  <si>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</si>
  <si>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</si>
  <si>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</si>
  <si>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</si>
  <si>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</si>
  <si>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</si>
  <si>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</si>
  <si>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</si>
  <si>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</si>
  <si>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</si>
  <si>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</si>
  <si>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</si>
  <si>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</si>
  <si>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</si>
  <si>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</si>
  <si>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</si>
  <si>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</si>
  <si>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</si>
  <si>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</si>
  <si>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</si>
  <si>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</si>
  <si>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</si>
  <si>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</si>
  <si>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</si>
  <si>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</si>
  <si>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</si>
  <si>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</si>
  <si>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</si>
  <si>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</si>
  <si>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</si>
  <si>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</si>
  <si>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</si>
  <si>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</si>
  <si>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</si>
  <si>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</si>
  <si>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</si>
  <si>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</si>
  <si>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</si>
  <si>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</si>
  <si>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</si>
  <si>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</si>
  <si>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</si>
  <si>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</si>
  <si>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</si>
  <si>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</si>
  <si>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</si>
  <si>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</si>
  <si>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</si>
  <si>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</si>
  <si>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</si>
  <si>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</si>
  <si>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</si>
  <si>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</si>
  <si>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</si>
  <si>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</si>
  <si>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</si>
  <si>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</si>
  <si>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</si>
  <si>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</si>
  <si>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</si>
  <si>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</si>
  <si>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</si>
  <si>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</si>
  <si>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</si>
  <si>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</si>
  <si>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</si>
  <si>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</si>
  <si>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</si>
  <si>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</si>
  <si>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</si>
  <si>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</si>
  <si>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</si>
  <si>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</si>
  <si>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</si>
  <si>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</si>
  <si>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</si>
  <si>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</si>
  <si>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</si>
  <si>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</si>
  <si>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</si>
  <si>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</si>
  <si>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</si>
  <si>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</si>
  <si>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</si>
  <si>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</si>
  <si>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</si>
  <si>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</si>
  <si>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</si>
  <si>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</si>
  <si>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</si>
  <si>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</si>
  <si>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</si>
  <si>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</si>
  <si>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</si>
  <si>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</si>
  <si>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</si>
  <si>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</si>
  <si>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</si>
  <si>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</si>
  <si>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</si>
  <si>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</si>
  <si>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</si>
  <si>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</si>
  <si>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</si>
  <si>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</si>
  <si>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</si>
  <si>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</si>
  <si>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</si>
  <si>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</si>
  <si>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</si>
  <si>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</si>
  <si>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</si>
  <si>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</si>
  <si>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</si>
  <si>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</si>
  <si>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</si>
  <si>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</si>
  <si>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</si>
  <si>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</si>
  <si>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</si>
  <si>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</si>
  <si>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</si>
  <si>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</si>
  <si>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</si>
  <si>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</si>
  <si>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</si>
  <si>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</si>
  <si>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</si>
  <si>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</si>
  <si>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</si>
  <si>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</si>
  <si>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</si>
  <si>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</si>
  <si>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</si>
  <si>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</si>
  <si>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</si>
  <si>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</si>
  <si>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</si>
  <si>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</si>
  <si>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</si>
  <si>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</si>
  <si>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</si>
  <si>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</si>
  <si>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</si>
  <si>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</si>
  <si>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</si>
  <si>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</si>
  <si>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</si>
  <si>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</si>
  <si>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</si>
  <si>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</si>
  <si>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</si>
  <si>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</si>
  <si>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</si>
  <si>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</si>
  <si>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</si>
  <si>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</si>
  <si>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</si>
  <si>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</si>
  <si>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</si>
  <si>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</si>
  <si>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</si>
  <si>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</si>
  <si>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</si>
  <si>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</si>
  <si>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</si>
  <si>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</si>
  <si>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</si>
  <si>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</si>
  <si>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</si>
  <si>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</si>
  <si>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</si>
  <si>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</si>
  <si>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</si>
  <si>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</si>
  <si>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</si>
  <si>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</si>
  <si>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</si>
  <si>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</si>
  <si>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</si>
  <si>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</si>
  <si>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</si>
  <si>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</si>
  <si>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</si>
  <si>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</si>
  <si>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</si>
  <si>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</si>
  <si>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</si>
  <si>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</si>
  <si>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</si>
  <si>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</si>
  <si>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</si>
  <si>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</si>
  <si>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</si>
  <si>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</si>
  <si>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</si>
  <si>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</si>
  <si>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</si>
  <si>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</si>
  <si>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</si>
  <si>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</si>
  <si>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</si>
  <si>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</si>
  <si>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</si>
  <si>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</si>
  <si>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</si>
  <si>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</si>
  <si>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</si>
  <si>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</si>
  <si>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</si>
  <si>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</si>
  <si>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</si>
  <si>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</si>
  <si>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</si>
  <si>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</si>
  <si>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</si>
  <si>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</si>
  <si>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</si>
  <si>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</si>
  <si>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</si>
  <si>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</si>
  <si>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</si>
  <si>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</si>
  <si>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</si>
  <si>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</si>
  <si>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</si>
  <si>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</si>
  <si>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</si>
  <si>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</si>
  <si>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</si>
  <si>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</si>
  <si>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</si>
  <si>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</si>
  <si>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</si>
  <si>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</si>
  <si>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</si>
  <si>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</si>
  <si>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</si>
  <si>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</si>
  <si>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</si>
  <si>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</si>
  <si>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</si>
  <si>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</si>
  <si>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</si>
  <si>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</si>
  <si>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</si>
  <si>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</si>
  <si>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</si>
  <si>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</si>
  <si>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</si>
  <si>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</si>
  <si>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</si>
  <si>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</si>
  <si>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</si>
  <si>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</si>
  <si>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</si>
  <si>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</si>
  <si>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</si>
  <si>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</si>
  <si>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</si>
  <si>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</si>
  <si>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</si>
  <si>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</si>
  <si>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</si>
  <si>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</si>
  <si>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</si>
  <si>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</si>
  <si>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</si>
  <si>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</si>
  <si>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</si>
  <si>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</si>
  <si>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</si>
  <si>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</si>
  <si>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</si>
  <si>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</si>
  <si>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</si>
  <si>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</si>
  <si>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</si>
  <si>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</si>
  <si>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</si>
  <si>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</si>
  <si>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</si>
  <si>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</si>
  <si>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</si>
  <si>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</si>
  <si>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</si>
  <si>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</si>
  <si>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</si>
  <si>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</si>
  <si>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</si>
  <si>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</si>
  <si>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</si>
  <si>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</si>
  <si>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</si>
  <si>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</si>
  <si>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</si>
  <si>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</si>
  <si>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</si>
  <si>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</si>
  <si>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</si>
  <si>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</si>
  <si>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</si>
  <si>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</si>
  <si>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</si>
  <si>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</si>
  <si>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</si>
  <si>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</si>
  <si>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</si>
  <si>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</si>
  <si>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</si>
  <si>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</si>
  <si>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</si>
  <si>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</si>
  <si>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</si>
  <si>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</si>
  <si>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</si>
  <si>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</si>
  <si>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</si>
  <si>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</si>
  <si>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</si>
  <si>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</si>
  <si>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</si>
  <si>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</si>
  <si>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</si>
  <si>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</si>
  <si>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</si>
  <si>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</si>
  <si>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</si>
  <si>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</si>
  <si>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</si>
  <si>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</si>
  <si>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</si>
  <si>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</si>
  <si>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</si>
  <si>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</si>
  <si>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</si>
  <si>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</si>
  <si>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</si>
  <si>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</si>
  <si>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</si>
  <si>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</si>
  <si>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</si>
  <si>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</si>
  <si>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</si>
  <si>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</si>
  <si>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</si>
  <si>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</si>
  <si>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</si>
  <si>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</si>
  <si>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</si>
  <si>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</si>
  <si>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</si>
  <si>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</si>
  <si>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</si>
  <si>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</si>
  <si>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</si>
  <si>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</si>
  <si>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</si>
  <si>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</si>
  <si>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</si>
  <si>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</si>
  <si>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</si>
  <si>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</si>
  <si>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</si>
  <si>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</si>
  <si>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</si>
  <si>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</si>
  <si>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</si>
  <si>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</si>
  <si>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</si>
  <si>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</si>
  <si>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</si>
  <si>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</si>
  <si>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</si>
  <si>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</si>
  <si>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</si>
  <si>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</si>
  <si>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</si>
  <si>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</si>
  <si>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</si>
  <si>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</si>
  <si>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</si>
  <si>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</si>
  <si>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</si>
  <si>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</si>
  <si>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</si>
  <si>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</si>
  <si>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</si>
  <si>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</si>
  <si>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</si>
  <si>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</si>
  <si>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</si>
  <si>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</si>
  <si>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</si>
  <si>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</si>
  <si>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</si>
  <si>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</si>
  <si>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</si>
  <si>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</si>
  <si>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</si>
  <si>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</si>
  <si>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</si>
  <si>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</si>
  <si>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</si>
  <si>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</si>
  <si>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</si>
  <si>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</si>
  <si>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</si>
  <si>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</si>
  <si>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</si>
  <si>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</si>
  <si>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</si>
  <si>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</si>
  <si>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</si>
  <si>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</si>
  <si>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</si>
  <si>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</si>
  <si>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</si>
  <si>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</si>
  <si>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</si>
  <si>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</si>
  <si>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</si>
  <si>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</si>
  <si>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</si>
  <si>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</si>
  <si>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</si>
  <si>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</si>
  <si>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</si>
  <si>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</si>
  <si>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</si>
  <si>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</si>
  <si>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</si>
  <si>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</si>
  <si>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</si>
  <si>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</si>
  <si>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</si>
  <si>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</si>
  <si>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</si>
  <si>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</si>
  <si>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</si>
  <si>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</si>
  <si>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</si>
  <si>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</si>
  <si>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</si>
  <si>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</si>
  <si>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</si>
  <si>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</si>
  <si>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</si>
  <si>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</si>
  <si>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</si>
  <si>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</si>
  <si>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</si>
  <si>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</si>
  <si>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</si>
  <si>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</si>
  <si>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</si>
  <si>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</si>
  <si>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</si>
  <si>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</si>
  <si>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</si>
  <si>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</si>
  <si>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</si>
  <si>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</si>
  <si>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</si>
  <si>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</si>
  <si>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</si>
  <si>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</si>
  <si>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</si>
  <si>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</si>
  <si>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</si>
  <si>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</si>
  <si>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</si>
  <si>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</si>
  <si>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</si>
  <si>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</si>
  <si>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</si>
  <si>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</si>
  <si>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</si>
  <si>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</si>
  <si>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</si>
  <si>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</si>
  <si>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</si>
  <si>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</si>
  <si>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</si>
  <si>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</si>
  <si>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</si>
  <si>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</si>
  <si>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</si>
  <si>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</si>
  <si>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</si>
  <si>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</si>
  <si>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</si>
  <si>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</si>
  <si>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</si>
  <si>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</si>
  <si>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</si>
  <si>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</si>
  <si>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</si>
  <si>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</si>
  <si>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</si>
  <si>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</si>
  <si>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</si>
  <si>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</si>
  <si>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</si>
  <si>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</si>
  <si>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</si>
  <si>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</si>
  <si>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</si>
  <si>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</si>
  <si>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</si>
  <si>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</si>
  <si>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</si>
  <si>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</si>
  <si>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</si>
  <si>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</si>
  <si>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</si>
  <si>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</si>
  <si>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</si>
  <si>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</si>
  <si>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</si>
  <si>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</si>
  <si>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</si>
  <si>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</si>
  <si>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</si>
  <si>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</si>
  <si>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</si>
  <si>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</si>
  <si>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</si>
  <si>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</si>
  <si>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</si>
  <si>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</si>
  <si>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</si>
  <si>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</si>
  <si>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</si>
  <si>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</si>
  <si>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</si>
  <si>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</si>
  <si>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</si>
  <si>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</si>
  <si>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</si>
  <si>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</si>
  <si>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</si>
  <si>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</si>
  <si>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</si>
  <si>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</si>
  <si>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</si>
  <si>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</si>
  <si>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</si>
  <si>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</si>
  <si>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</si>
  <si>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</si>
  <si>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</si>
  <si>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</si>
  <si>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</si>
  <si>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</si>
  <si>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</si>
  <si>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</si>
  <si>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</si>
  <si>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</si>
  <si>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</si>
  <si>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</si>
  <si>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</si>
  <si>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</si>
  <si>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</si>
  <si>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</si>
  <si>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</si>
  <si>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</si>
  <si>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</si>
  <si>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</si>
  <si>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</si>
  <si>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</si>
  <si>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</si>
  <si>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</si>
  <si>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</si>
  <si>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</si>
  <si>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</si>
  <si>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</si>
  <si>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</si>
  <si>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</si>
  <si>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</si>
  <si>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</si>
  <si>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</si>
  <si>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</si>
  <si>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</si>
  <si>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</si>
  <si>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</si>
  <si>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</si>
  <si>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</si>
  <si>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</si>
  <si>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</si>
  <si>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</si>
  <si>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</si>
  <si>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</si>
  <si>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</si>
  <si>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</si>
  <si>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</si>
  <si>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</si>
  <si>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</si>
  <si>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</si>
  <si>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</si>
  <si>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</si>
  <si>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</si>
  <si>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</si>
  <si>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</si>
  <si>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</si>
  <si>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</si>
  <si>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</si>
  <si>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</si>
  <si>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</si>
  <si>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</si>
  <si>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</si>
  <si>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</si>
  <si>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</si>
  <si>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</si>
  <si>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</si>
  <si>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</si>
  <si>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</si>
  <si>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</si>
  <si>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</si>
  <si>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</si>
  <si>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</si>
  <si>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</si>
  <si>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</si>
  <si>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</si>
  <si>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</si>
  <si>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</si>
  <si>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</si>
  <si>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</si>
  <si>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</si>
  <si>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</si>
  <si>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</si>
  <si>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</si>
  <si>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</si>
  <si>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</si>
  <si>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</si>
  <si>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</si>
  <si>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</si>
  <si>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</si>
  <si>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</si>
  <si>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</si>
  <si>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</si>
  <si>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</si>
  <si>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</si>
  <si>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</si>
  <si>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</si>
  <si>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</si>
  <si>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</si>
  <si>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</si>
  <si>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</si>
  <si>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</si>
  <si>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</si>
  <si>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</si>
  <si>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</si>
  <si>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</si>
  <si>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</si>
  <si>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</si>
  <si>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</si>
  <si>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</si>
  <si>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</si>
  <si>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</si>
  <si>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</si>
  <si>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</si>
  <si>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</si>
  <si>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</si>
  <si>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</si>
  <si>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</si>
  <si>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</si>
  <si>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</si>
  <si>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</si>
  <si>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</si>
  <si>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</si>
  <si>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</si>
  <si>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</si>
  <si>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</si>
  <si>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</si>
  <si>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</si>
  <si>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</si>
  <si>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</si>
  <si>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</si>
  <si>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</si>
  <si>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</si>
  <si>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</si>
  <si>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</si>
  <si>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</si>
  <si>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</si>
  <si>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</si>
  <si>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</si>
  <si>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</si>
  <si>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</si>
  <si>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</si>
  <si>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</si>
  <si>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</si>
  <si>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</si>
  <si>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</si>
  <si>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</si>
  <si>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</si>
  <si>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</si>
  <si>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</si>
  <si>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</si>
  <si>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</si>
  <si>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</si>
  <si>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</si>
  <si>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</si>
  <si>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</si>
  <si>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</si>
  <si>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</si>
  <si>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</si>
  <si>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</si>
  <si>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</si>
  <si>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</si>
  <si>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</si>
  <si>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</si>
  <si>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</si>
  <si>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</si>
  <si>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</si>
  <si>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</si>
  <si>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</si>
  <si>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</si>
  <si>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</si>
  <si>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</si>
  <si>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</si>
  <si>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</si>
  <si>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</si>
  <si>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</si>
  <si>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</si>
  <si>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</si>
  <si>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</si>
  <si>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</si>
  <si>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</si>
  <si>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</si>
  <si>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</si>
  <si>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</si>
  <si>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</si>
  <si>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</si>
  <si>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</si>
  <si>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</si>
  <si>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</si>
  <si>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</si>
  <si>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</si>
  <si>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</si>
  <si>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</si>
  <si>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</si>
  <si>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</si>
  <si>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</si>
  <si>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</si>
  <si>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</si>
  <si>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</si>
  <si>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</si>
  <si>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</si>
  <si>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</si>
  <si>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</si>
  <si>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</si>
  <si>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</si>
  <si>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</si>
  <si>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</si>
  <si>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</si>
  <si>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</si>
  <si>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</si>
  <si>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</si>
  <si>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</si>
  <si>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</si>
  <si>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</si>
  <si>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</si>
  <si>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</si>
  <si>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</si>
  <si>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</si>
  <si>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</si>
  <si>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</si>
  <si>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</si>
  <si>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</si>
  <si>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</si>
  <si>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</si>
  <si>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</si>
  <si>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</si>
  <si>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</si>
  <si>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</si>
  <si>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</si>
  <si>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</si>
  <si>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</si>
  <si>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</si>
  <si>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</si>
  <si>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</si>
  <si>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</si>
  <si>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</si>
  <si>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</si>
  <si>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</si>
  <si>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</si>
  <si>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</si>
  <si>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</si>
  <si>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</si>
  <si>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</si>
  <si>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</si>
  <si>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</si>
  <si>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</si>
  <si>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</si>
  <si>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</si>
  <si>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</si>
  <si>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</si>
  <si>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</si>
  <si>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</si>
  <si>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</si>
  <si>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</si>
  <si>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</si>
  <si>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</si>
  <si>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</si>
  <si>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</si>
  <si>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</si>
  <si>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</si>
  <si>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</si>
  <si>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</si>
  <si>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</si>
  <si>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</si>
  <si>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</si>
  <si>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</si>
  <si>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</si>
  <si>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</si>
  <si>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</si>
  <si>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</si>
  <si>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</si>
  <si>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</si>
  <si>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</si>
  <si>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</si>
  <si>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</si>
  <si>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</si>
  <si>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</si>
  <si>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</si>
  <si>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</si>
  <si>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</si>
  <si>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</si>
  <si>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</si>
  <si>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</si>
  <si>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</si>
  <si>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</si>
  <si>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</si>
  <si>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</si>
  <si>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</si>
  <si>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</si>
  <si>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</si>
  <si>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</si>
  <si>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</si>
  <si>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</si>
  <si>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</si>
  <si>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</si>
  <si>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</si>
  <si>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</si>
  <si>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</si>
  <si>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</si>
  <si>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</si>
  <si>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</si>
  <si>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</si>
  <si>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</si>
  <si>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</si>
  <si>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</si>
  <si>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</si>
  <si>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</si>
  <si>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</si>
  <si>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</si>
  <si>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</si>
  <si>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</si>
  <si>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</si>
  <si>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</si>
  <si>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</si>
  <si>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</si>
  <si>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</si>
  <si>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</si>
  <si>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</si>
  <si>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</si>
  <si>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</si>
  <si>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</si>
  <si>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</si>
  <si>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</si>
  <si>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</si>
  <si>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</si>
  <si>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</si>
  <si>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</si>
  <si>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</si>
  <si>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</si>
  <si>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</si>
  <si>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</si>
  <si>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</si>
  <si>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</si>
  <si>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</si>
  <si>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</si>
  <si>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</si>
  <si>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</si>
  <si>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</si>
  <si>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</si>
  <si>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</si>
  <si>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</si>
  <si>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</si>
  <si>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</si>
  <si>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</si>
  <si>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</si>
  <si>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</si>
  <si>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</si>
  <si>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</si>
  <si>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</si>
  <si>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</si>
  <si>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</si>
  <si>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</si>
  <si>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</si>
  <si>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</si>
  <si>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</si>
  <si>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</si>
  <si>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</si>
  <si>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</si>
  <si>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</si>
  <si>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</si>
  <si>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</si>
  <si>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</si>
  <si>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</si>
  <si>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</si>
  <si>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</si>
  <si>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</si>
  <si>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</si>
  <si>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</si>
  <si>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</si>
  <si>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</si>
  <si>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</si>
  <si>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</si>
  <si>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</si>
  <si>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</si>
  <si>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</si>
  <si>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</si>
  <si>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</si>
  <si>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</si>
  <si>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</si>
  <si>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</si>
  <si>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</si>
  <si>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</si>
  <si>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</si>
  <si>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</si>
  <si>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</si>
  <si>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</si>
  <si>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</si>
  <si>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</si>
  <si>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</si>
  <si>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</si>
  <si>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</si>
  <si>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</si>
  <si>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</si>
  <si>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</si>
  <si>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</si>
  <si>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</si>
  <si>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</si>
  <si>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</si>
  <si>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</si>
  <si>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</si>
  <si>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</si>
  <si>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</si>
  <si>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</si>
  <si>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</si>
  <si>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</si>
  <si>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</si>
  <si>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</si>
  <si>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</si>
  <si>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</si>
  <si>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</si>
  <si>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</si>
  <si>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</si>
  <si>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</si>
  <si>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</si>
  <si>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</si>
  <si>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</si>
  <si>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</si>
  <si>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</si>
  <si>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</si>
  <si>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</si>
  <si>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</si>
  <si>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</si>
  <si>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</si>
  <si>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</si>
  <si>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</si>
  <si>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</si>
  <si>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</si>
  <si>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</si>
  <si>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</si>
  <si>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</si>
  <si>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</si>
  <si>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</si>
  <si>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</si>
  <si>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</si>
  <si>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</si>
  <si>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</si>
  <si>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</si>
  <si>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</si>
  <si>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</si>
  <si>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</si>
  <si>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</si>
  <si>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</si>
  <si>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</si>
  <si>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</si>
  <si>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</si>
  <si>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</si>
  <si>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</si>
  <si>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</si>
  <si>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</si>
  <si>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</si>
  <si>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</si>
  <si>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</si>
  <si>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</si>
  <si>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</si>
  <si>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</si>
  <si>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</si>
  <si>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</si>
  <si>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</si>
  <si>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</si>
  <si>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</si>
  <si>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</si>
  <si>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</si>
  <si>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</si>
  <si>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</si>
  <si>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</si>
  <si>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</si>
  <si>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</si>
  <si>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</si>
  <si>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</si>
  <si>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</si>
  <si>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</si>
  <si>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</si>
  <si>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</si>
  <si>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</si>
  <si>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</si>
  <si>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</si>
  <si>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</si>
  <si>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</si>
  <si>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</si>
  <si>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</si>
  <si>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</si>
  <si>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</si>
  <si>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</si>
  <si>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</si>
  <si>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</si>
  <si>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</si>
  <si>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</si>
  <si>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</si>
  <si>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</si>
  <si>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</si>
  <si>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</si>
  <si>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</si>
  <si>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</si>
  <si>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</si>
  <si>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</si>
  <si>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</si>
  <si>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</si>
  <si>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</si>
  <si>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</si>
  <si>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</si>
  <si>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</si>
  <si>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</si>
  <si>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</si>
  <si>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</si>
  <si>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</si>
  <si>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</si>
  <si>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</si>
  <si>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</si>
  <si>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</si>
  <si>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</si>
  <si>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</si>
  <si>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</si>
  <si>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</si>
  <si>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</si>
  <si>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</si>
  <si>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</si>
  <si>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</si>
  <si>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</si>
  <si>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</si>
  <si>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</si>
  <si>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</si>
  <si>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</si>
  <si>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</si>
  <si>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</si>
  <si>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</si>
  <si>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</si>
  <si>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</si>
  <si>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</si>
  <si>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</si>
  <si>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</si>
  <si>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</si>
  <si>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</si>
  <si>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</si>
  <si>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</si>
  <si>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</si>
  <si>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</si>
  <si>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</si>
  <si>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</si>
  <si>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</si>
  <si>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</si>
  <si>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</si>
  <si>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</si>
  <si>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</si>
  <si>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</si>
  <si>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</si>
  <si>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</si>
  <si>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</si>
  <si>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</si>
  <si>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</si>
  <si>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</si>
  <si>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</si>
  <si>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</si>
  <si>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</si>
  <si>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</si>
  <si>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</si>
  <si>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</si>
  <si>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</si>
  <si>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</si>
  <si>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</si>
  <si>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</si>
  <si>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</si>
  <si>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</si>
  <si>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</si>
  <si>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</si>
  <si>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</si>
  <si>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</si>
  <si>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</si>
  <si>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</si>
  <si>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</si>
  <si>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</si>
  <si>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</si>
  <si>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</si>
  <si>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</si>
  <si>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</si>
  <si>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</si>
  <si>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</si>
  <si>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</si>
  <si>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</si>
  <si>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</si>
  <si>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</si>
  <si>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</si>
  <si>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</si>
  <si>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</si>
  <si>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</si>
  <si>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</si>
  <si>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</si>
  <si>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</si>
  <si>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</si>
  <si>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</si>
  <si>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</si>
  <si>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</si>
  <si>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</si>
  <si>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</si>
  <si>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</si>
  <si>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</si>
  <si>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</si>
  <si>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</si>
  <si>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</si>
  <si>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</si>
  <si>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</si>
  <si>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</si>
  <si>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</si>
  <si>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</si>
  <si>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</si>
  <si>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</si>
  <si>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</si>
  <si>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</si>
  <si>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</si>
  <si>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</si>
  <si>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</si>
  <si>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</si>
  <si>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</si>
  <si>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</si>
  <si>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</si>
  <si>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</si>
  <si>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</si>
  <si>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</si>
  <si>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</si>
  <si>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</si>
  <si>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</si>
  <si>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</si>
  <si>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</si>
  <si>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</si>
  <si>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</si>
  <si>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</si>
  <si>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</si>
  <si>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</si>
  <si>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</si>
  <si>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</si>
  <si>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</si>
  <si>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</si>
  <si>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</si>
  <si>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</si>
  <si>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</si>
  <si>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</si>
  <si>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</si>
  <si>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</si>
  <si>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</si>
  <si>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</si>
  <si>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</si>
  <si>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</si>
  <si>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</si>
  <si>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</si>
  <si>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</si>
  <si>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</si>
  <si>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</si>
  <si>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</si>
  <si>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</si>
  <si>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</si>
  <si>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</si>
  <si>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</si>
  <si>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</si>
  <si>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</si>
  <si>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</si>
  <si>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</si>
  <si>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</si>
  <si>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</si>
  <si>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</si>
  <si>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</si>
  <si>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</si>
  <si>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</si>
  <si>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</si>
  <si>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</si>
  <si>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</si>
  <si>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</si>
  <si>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</si>
  <si>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</si>
  <si>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</si>
  <si>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</si>
  <si>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</si>
  <si>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</si>
  <si>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</si>
  <si>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</si>
  <si>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</si>
  <si>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</si>
  <si>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</si>
  <si>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</si>
  <si>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</si>
  <si>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</si>
  <si>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</si>
  <si>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</si>
  <si>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</si>
  <si>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</si>
  <si>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</si>
  <si>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</si>
  <si>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</si>
  <si>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</si>
  <si>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</si>
  <si>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</si>
  <si>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</si>
  <si>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</si>
  <si>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</si>
  <si>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</si>
  <si>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</si>
  <si>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</si>
  <si>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</si>
  <si>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</si>
  <si>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</si>
  <si>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</si>
  <si>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</si>
  <si>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</si>
  <si>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</si>
  <si>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</si>
  <si>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</si>
  <si>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</si>
  <si>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</si>
  <si>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</si>
  <si>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</si>
  <si>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</si>
  <si>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</si>
  <si>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</si>
  <si>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</si>
  <si>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</si>
  <si>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</si>
  <si>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</si>
  <si>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</si>
  <si>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</si>
  <si>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</si>
  <si>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</si>
  <si>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</si>
  <si>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</si>
  <si>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</si>
  <si>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</si>
  <si>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</si>
  <si>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</si>
  <si>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</si>
  <si>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</si>
  <si>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</si>
  <si>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</si>
  <si>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</si>
  <si>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</si>
  <si>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</si>
  <si>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</si>
  <si>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</si>
  <si>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</si>
  <si>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</si>
  <si>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</si>
  <si>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</si>
  <si>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</si>
  <si>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</si>
  <si>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</si>
  <si>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</si>
  <si>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</si>
  <si>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</si>
  <si>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</si>
  <si>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</si>
  <si>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</si>
  <si>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</si>
  <si>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</si>
  <si>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</si>
  <si>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</si>
  <si>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</si>
  <si>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</si>
  <si>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</si>
  <si>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</si>
  <si>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</si>
  <si>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</si>
  <si>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</si>
  <si>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</si>
  <si>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</si>
  <si>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</si>
  <si>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</si>
  <si>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</si>
  <si>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</si>
  <si>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</si>
  <si>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</si>
  <si>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</si>
  <si>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</si>
  <si>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</si>
  <si>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</si>
  <si>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</si>
  <si>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</si>
  <si>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</si>
  <si>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</si>
  <si>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</si>
  <si>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</si>
  <si>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</si>
  <si>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</si>
  <si>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</si>
  <si>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</si>
  <si>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</si>
  <si>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</si>
  <si>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</si>
  <si>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</si>
  <si>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</si>
  <si>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</si>
  <si>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</si>
  <si>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</si>
  <si>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</si>
  <si>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</si>
  <si>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</si>
  <si>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</si>
  <si>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</si>
  <si>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</si>
  <si>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</si>
  <si>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</si>
  <si>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</si>
  <si>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</si>
  <si>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</si>
  <si>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</si>
  <si>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</si>
  <si>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</si>
  <si>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</si>
  <si>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</si>
  <si>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</si>
  <si>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</si>
  <si>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</si>
  <si>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</si>
  <si>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</si>
  <si>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</si>
  <si>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</si>
  <si>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</si>
  <si>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</si>
  <si>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</si>
  <si>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</si>
  <si>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</si>
  <si>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</si>
  <si>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</si>
  <si>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</si>
  <si>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</si>
  <si>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</si>
  <si>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</si>
  <si>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</si>
  <si>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</si>
  <si>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</si>
  <si>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</si>
  <si>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</si>
  <si>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</si>
  <si>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</si>
  <si>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</si>
  <si>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</si>
  <si>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</si>
  <si>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</si>
  <si>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</si>
  <si>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</si>
  <si>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</si>
  <si>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</si>
  <si>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</si>
  <si>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</si>
  <si>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</si>
  <si>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</si>
  <si>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</si>
  <si>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</si>
  <si>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</si>
  <si>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</si>
  <si>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</si>
  <si>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</si>
  <si>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</si>
  <si>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</si>
  <si>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</si>
  <si>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</si>
  <si>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</si>
  <si>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</si>
  <si>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</si>
  <si>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</si>
  <si>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</si>
  <si>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</si>
  <si>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</si>
  <si>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</si>
  <si>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</si>
  <si>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</si>
  <si>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</si>
  <si>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</si>
  <si>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</si>
  <si>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</si>
  <si>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</si>
  <si>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</si>
  <si>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</si>
  <si>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</si>
  <si>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</si>
  <si>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</si>
  <si>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</si>
  <si>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</si>
  <si>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</si>
  <si>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</si>
  <si>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</si>
  <si>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</si>
  <si>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</si>
  <si>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</si>
  <si>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</si>
  <si>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</si>
  <si>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</si>
  <si>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</si>
  <si>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</si>
  <si>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</si>
  <si>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</si>
  <si>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</si>
  <si>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</si>
  <si>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</si>
  <si>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</si>
  <si>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</si>
  <si>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</si>
  <si>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</si>
  <si>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</si>
  <si>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</si>
  <si>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</si>
  <si>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</si>
  <si>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</si>
  <si>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</si>
  <si>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</si>
  <si>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</si>
  <si>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</si>
  <si>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</si>
  <si>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</si>
  <si>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</si>
  <si>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</si>
  <si>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</si>
  <si>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</si>
  <si>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</si>
  <si>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</si>
  <si>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</si>
  <si>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</si>
  <si>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</si>
  <si>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</si>
  <si>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</si>
  <si>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</si>
  <si>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</si>
  <si>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</si>
  <si>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</si>
  <si>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</si>
  <si>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</si>
  <si>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</si>
  <si>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</si>
  <si>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</si>
  <si>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</si>
  <si>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</si>
  <si>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</si>
  <si>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</si>
  <si>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</si>
  <si>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</si>
  <si>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</si>
  <si>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</si>
  <si>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</si>
  <si>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</si>
  <si>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</si>
  <si>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</si>
  <si>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</si>
  <si>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</si>
  <si>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</si>
  <si>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</si>
  <si>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</si>
  <si>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</si>
  <si>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</si>
  <si>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</si>
  <si>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</si>
  <si>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</si>
  <si>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</si>
  <si>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</si>
  <si>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</si>
  <si>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</si>
  <si>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</si>
  <si>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</si>
  <si>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</si>
  <si>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</si>
  <si>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</si>
  <si>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</si>
  <si>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</si>
  <si>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</si>
  <si>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</si>
  <si>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</si>
  <si>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</si>
  <si>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</si>
  <si>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</si>
  <si>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</si>
  <si>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</si>
  <si>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</si>
  <si>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</si>
  <si>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</si>
  <si>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</si>
  <si>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</si>
  <si>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</si>
  <si>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</si>
  <si>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</si>
  <si>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</si>
  <si>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</si>
  <si>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</si>
  <si>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</si>
  <si>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</si>
  <si>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</si>
  <si>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</si>
  <si>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</si>
  <si>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</si>
  <si>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</si>
  <si>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</si>
  <si>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</si>
  <si>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</si>
  <si>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</si>
  <si>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</si>
  <si>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</si>
  <si>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</si>
  <si>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</si>
  <si>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</si>
  <si>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</si>
  <si>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</si>
  <si>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</si>
  <si>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</si>
  <si>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</si>
  <si>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</si>
  <si>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</si>
  <si>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</si>
  <si>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</si>
  <si>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</si>
  <si>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</si>
  <si>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</si>
  <si>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</si>
  <si>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</si>
  <si>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</si>
  <si>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</si>
  <si>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</si>
  <si>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</si>
  <si>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</si>
  <si>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</si>
  <si>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</si>
  <si>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</si>
  <si>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</si>
  <si>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</si>
  <si>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</si>
  <si>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</si>
  <si>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</si>
  <si>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</si>
  <si>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</si>
  <si>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</si>
  <si>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</si>
  <si>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</si>
  <si>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</si>
  <si>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</si>
  <si>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</si>
  <si>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</si>
  <si>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</si>
  <si>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</si>
  <si>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</si>
  <si>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</si>
  <si>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</si>
  <si>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</si>
  <si>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</si>
  <si>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</si>
  <si>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</si>
  <si>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</si>
  <si>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</si>
  <si>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</si>
  <si>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</si>
  <si>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</si>
  <si>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</si>
  <si>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</si>
  <si>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</si>
  <si>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</si>
  <si>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</si>
  <si>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</si>
  <si>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</si>
  <si>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</si>
  <si>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</si>
  <si>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</si>
  <si>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</si>
  <si>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</si>
  <si>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</si>
  <si>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</si>
  <si>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</si>
  <si>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</si>
  <si>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</si>
  <si>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</si>
  <si>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</si>
  <si>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</si>
  <si>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</si>
  <si>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</si>
  <si>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</si>
  <si>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</si>
  <si>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</si>
  <si>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</si>
  <si>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</si>
  <si>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</si>
  <si>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</si>
  <si>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</si>
  <si>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</si>
  <si>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</si>
  <si>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</si>
  <si>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</si>
  <si>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</si>
  <si>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</si>
  <si>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</si>
  <si>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</si>
  <si>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</si>
  <si>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</si>
  <si>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</si>
  <si>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</si>
  <si>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</si>
  <si>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</si>
  <si>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</si>
  <si>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</si>
  <si>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</si>
  <si>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</si>
  <si>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</si>
  <si>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</si>
  <si>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</si>
  <si>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</si>
  <si>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</si>
  <si>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</si>
  <si>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</si>
  <si>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</si>
  <si>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</si>
  <si>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</si>
  <si>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</si>
  <si>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</si>
  <si>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</si>
  <si>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</si>
  <si>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</si>
  <si>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</si>
  <si>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</si>
  <si>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</si>
  <si>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</si>
  <si>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</si>
  <si>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</si>
  <si>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</si>
  <si>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</si>
  <si>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</si>
  <si>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</si>
  <si>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</si>
  <si>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</si>
  <si>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</si>
  <si>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</si>
  <si>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</si>
  <si>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</si>
  <si>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</si>
  <si>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</si>
  <si>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</si>
  <si>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</si>
  <si>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</si>
  <si>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</si>
  <si>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</si>
  <si>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</si>
  <si>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</si>
  <si>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</si>
  <si>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</si>
  <si>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</si>
  <si>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</si>
  <si>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</si>
  <si>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</si>
  <si>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</si>
  <si>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</si>
  <si>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</si>
  <si>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</si>
  <si>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</si>
  <si>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</si>
  <si>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</si>
  <si>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</si>
  <si>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</si>
  <si>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</si>
  <si>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</si>
  <si>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</si>
  <si>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</si>
  <si>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</si>
  <si>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</si>
  <si>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</si>
  <si>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</si>
  <si>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</si>
  <si>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</si>
  <si>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</si>
  <si>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</si>
  <si>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</si>
  <si>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</si>
  <si>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</si>
  <si>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</si>
  <si>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</si>
  <si>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</si>
  <si>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</si>
  <si>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</si>
  <si>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</si>
  <si>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</si>
  <si>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</si>
  <si>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</si>
  <si>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</si>
  <si>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</si>
  <si>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</si>
  <si>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</si>
  <si>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</si>
  <si>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</si>
  <si>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</si>
  <si>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</si>
  <si>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</si>
  <si>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</si>
  <si>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</si>
  <si>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</si>
  <si>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</si>
  <si>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</si>
  <si>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</si>
  <si>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</si>
  <si>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</si>
  <si>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</si>
  <si>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</si>
  <si>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</si>
  <si>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</si>
  <si>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</si>
  <si>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</si>
  <si>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</si>
  <si>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</si>
  <si>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</si>
  <si>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</si>
  <si>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</si>
  <si>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</si>
  <si>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</si>
  <si>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</si>
  <si>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</si>
  <si>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</si>
  <si>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</si>
  <si>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</si>
  <si>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</si>
  <si>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</si>
  <si>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</si>
  <si>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</si>
  <si>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</si>
  <si>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</si>
  <si>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</si>
  <si>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</si>
  <si>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</si>
  <si>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</si>
  <si>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</si>
  <si>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</si>
  <si>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</si>
  <si>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</si>
  <si>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</si>
  <si>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</si>
  <si>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</si>
  <si>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</si>
  <si>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</si>
  <si>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</si>
  <si>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</si>
  <si>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</si>
  <si>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</si>
  <si>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</si>
  <si>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</si>
  <si>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</si>
  <si>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</si>
  <si>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</si>
  <si>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</si>
  <si>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</si>
  <si>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</si>
  <si>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</si>
  <si>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</si>
  <si>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</si>
  <si>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</si>
  <si>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</si>
  <si>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</si>
  <si>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</si>
  <si>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</si>
  <si>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</si>
  <si>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</si>
  <si>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</si>
  <si>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</si>
  <si>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</si>
  <si>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</si>
  <si>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</si>
  <si>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</si>
  <si>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</si>
  <si>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</si>
  <si>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</si>
  <si>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</si>
  <si>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</si>
  <si>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</si>
  <si>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</si>
  <si>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</si>
  <si>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</si>
  <si>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</si>
  <si>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</si>
  <si>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</si>
  <si>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</si>
  <si>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</si>
  <si>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</si>
  <si>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</si>
  <si>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</si>
  <si>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</si>
  <si>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</si>
  <si>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</si>
  <si>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</si>
  <si>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</si>
  <si>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</si>
  <si>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</si>
  <si>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</si>
  <si>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</si>
  <si>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</si>
  <si>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</si>
  <si>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</si>
  <si>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</si>
  <si>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</si>
  <si>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</si>
  <si>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</si>
  <si>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</si>
  <si>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</si>
  <si>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</si>
  <si>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</si>
  <si>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</si>
  <si>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</si>
  <si>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</si>
  <si>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</si>
  <si>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</si>
  <si>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</si>
  <si>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</si>
  <si>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</si>
  <si>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</si>
  <si>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</si>
  <si>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</si>
  <si>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</si>
  <si>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</si>
  <si>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</si>
  <si>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</si>
  <si>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</si>
  <si>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</si>
  <si>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</si>
  <si>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</si>
  <si>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</si>
  <si>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</si>
  <si>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</si>
  <si>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</si>
  <si>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</si>
  <si>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</si>
  <si>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</si>
  <si>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</si>
  <si>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</si>
  <si>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</si>
  <si>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</si>
  <si>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</si>
  <si>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</si>
  <si>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</si>
  <si>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</si>
  <si>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</si>
  <si>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</si>
  <si>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</si>
  <si>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</si>
  <si>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</si>
  <si>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</si>
  <si>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</si>
  <si>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</si>
  <si>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</si>
  <si>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</si>
  <si>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</si>
  <si>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</si>
  <si>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</si>
  <si>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</si>
  <si>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</si>
  <si>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</si>
  <si>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</si>
  <si>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</si>
  <si>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</si>
  <si>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</si>
  <si>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</si>
  <si>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</si>
  <si>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</si>
  <si>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</si>
  <si>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</si>
  <si>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</si>
  <si>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</si>
  <si>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</si>
  <si>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</si>
  <si>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</si>
  <si>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</si>
  <si>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</si>
  <si>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</si>
  <si>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</si>
  <si>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</si>
  <si>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</si>
  <si>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</si>
  <si>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</si>
  <si>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</si>
  <si>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</si>
  <si>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</si>
  <si>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</si>
  <si>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</si>
  <si>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</si>
  <si>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</si>
  <si>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</si>
  <si>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</si>
  <si>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</si>
  <si>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</si>
  <si>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</si>
  <si>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</si>
  <si>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</si>
  <si>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</si>
  <si>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</si>
  <si>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</si>
  <si>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</si>
  <si>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</si>
  <si>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</si>
  <si>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</si>
  <si>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</si>
  <si>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</si>
  <si>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</si>
  <si>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</si>
  <si>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</si>
  <si>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</si>
  <si>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</si>
  <si>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</si>
  <si>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</si>
  <si>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</si>
  <si>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</si>
  <si>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</si>
  <si>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</si>
  <si>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</si>
  <si>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</si>
  <si>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</si>
  <si>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</si>
  <si>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</si>
  <si>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</si>
  <si>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</si>
  <si>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</si>
  <si>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</si>
  <si>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</si>
  <si>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</si>
  <si>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</si>
  <si>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</si>
  <si>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</si>
  <si>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</si>
  <si>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</si>
  <si>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</si>
  <si>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</si>
  <si>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</si>
  <si>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</si>
  <si>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</si>
  <si>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</si>
  <si>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</si>
  <si>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</si>
  <si>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</si>
  <si>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</si>
  <si>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</si>
  <si>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</si>
  <si>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</si>
  <si>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</si>
  <si>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</si>
  <si>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</si>
  <si>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</si>
  <si>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</si>
  <si>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</si>
  <si>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</si>
  <si>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</si>
  <si>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</si>
  <si>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</si>
  <si>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</si>
  <si>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</si>
  <si>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</si>
  <si>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</si>
  <si>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</si>
  <si>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</si>
  <si>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</si>
  <si>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</si>
  <si>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</si>
  <si>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</si>
  <si>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</si>
  <si>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</si>
  <si>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</si>
  <si>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</si>
  <si>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</si>
  <si>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</si>
  <si>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</si>
  <si>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</si>
  <si>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</si>
  <si>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</si>
  <si>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</si>
  <si>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</si>
  <si>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</si>
  <si>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</si>
  <si>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</si>
  <si>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</si>
  <si>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</si>
  <si>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</si>
  <si>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</si>
  <si>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</si>
  <si>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</si>
  <si>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</si>
  <si>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</si>
  <si>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</si>
  <si>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</si>
  <si>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</si>
  <si>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</si>
  <si>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</si>
  <si>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</si>
  <si>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</si>
  <si>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</si>
  <si>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</si>
  <si>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</si>
  <si>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</si>
  <si>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</si>
  <si>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</si>
  <si>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</si>
  <si>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</si>
  <si>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</si>
  <si>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</si>
  <si>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</si>
  <si>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</si>
  <si>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</si>
  <si>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</si>
  <si>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</si>
  <si>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</si>
  <si>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</si>
  <si>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</si>
  <si>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</si>
  <si>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</si>
  <si>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</si>
  <si>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</si>
  <si>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</si>
  <si>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</si>
  <si>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</si>
  <si>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</si>
  <si>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</si>
  <si>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</si>
  <si>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</si>
  <si>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</si>
  <si>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</si>
  <si>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</si>
  <si>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</si>
  <si>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</si>
  <si>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</si>
  <si>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</si>
  <si>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</si>
  <si>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</si>
  <si>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</si>
  <si>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</si>
  <si>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</si>
  <si>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</si>
  <si>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</si>
  <si>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</si>
  <si>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</si>
  <si>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</si>
  <si>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</si>
  <si>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</si>
  <si>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</si>
  <si>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</si>
  <si>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</si>
  <si>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</si>
  <si>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</si>
  <si>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</si>
  <si>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</si>
  <si>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</si>
  <si>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</si>
  <si>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</si>
  <si>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</si>
  <si>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</si>
  <si>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</si>
  <si>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</si>
  <si>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</si>
  <si>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</si>
  <si>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</si>
  <si>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</si>
  <si>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</si>
  <si>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</si>
  <si>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</si>
  <si>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</si>
  <si>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</si>
  <si>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</si>
  <si>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</si>
  <si>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</si>
  <si>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</si>
  <si>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</si>
  <si>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</si>
  <si>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</si>
  <si>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</si>
  <si>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</si>
  <si>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</si>
  <si>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</si>
  <si>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</si>
  <si>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</si>
  <si>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</si>
  <si>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</si>
  <si>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</si>
  <si>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</si>
  <si>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</si>
  <si>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</si>
  <si>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</si>
  <si>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</si>
  <si>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</si>
  <si>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</si>
  <si>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</si>
  <si>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</si>
  <si>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</si>
  <si>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</si>
  <si>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</si>
  <si>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</si>
  <si>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</si>
  <si>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</si>
  <si>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</si>
  <si>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</si>
  <si>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</si>
  <si>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</si>
  <si>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</si>
  <si>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</si>
  <si>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</si>
  <si>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</si>
  <si>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</si>
  <si>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</si>
  <si>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</si>
  <si>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</si>
  <si>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</si>
  <si>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</si>
  <si>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</si>
  <si>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</si>
  <si>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</si>
  <si>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</si>
  <si>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</si>
  <si>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</si>
  <si>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</si>
  <si>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</si>
  <si>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</si>
  <si>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</si>
  <si>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</si>
  <si>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</si>
  <si>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</si>
  <si>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</si>
  <si>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</si>
  <si>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</si>
  <si>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</si>
  <si>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</si>
  <si>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</si>
  <si>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</si>
  <si>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</si>
  <si>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</si>
  <si>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</si>
  <si>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</si>
  <si>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</si>
  <si>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</si>
  <si>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</si>
  <si>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</si>
  <si>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</si>
  <si>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</si>
  <si>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</si>
  <si>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</si>
  <si>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</si>
  <si>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</si>
  <si>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</si>
  <si>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</si>
  <si>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</si>
  <si>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</si>
  <si>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</si>
  <si>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</si>
  <si>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</si>
  <si>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</si>
  <si>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</si>
  <si>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</si>
  <si>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</si>
  <si>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</si>
  <si>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</si>
  <si>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</si>
  <si>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</si>
  <si>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</si>
  <si>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</si>
  <si>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</si>
  <si>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</si>
  <si>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</si>
  <si>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</si>
  <si>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</si>
  <si>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</si>
  <si>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</si>
  <si>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</si>
  <si>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</si>
  <si>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</si>
  <si>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</si>
  <si>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</si>
  <si>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</si>
  <si>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</si>
  <si>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</si>
  <si>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</si>
  <si>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</si>
  <si>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</si>
  <si>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</si>
  <si>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</si>
  <si>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</si>
  <si>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</si>
  <si>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</si>
  <si>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</si>
  <si>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</si>
  <si>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</si>
  <si>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</si>
  <si>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</si>
  <si>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</si>
  <si>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</si>
  <si>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</si>
  <si>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</si>
  <si>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</si>
  <si>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</si>
  <si>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</si>
  <si>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</si>
  <si>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</si>
  <si>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</si>
  <si>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</si>
  <si>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</si>
  <si>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</si>
  <si>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</si>
  <si>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</si>
  <si>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</si>
  <si>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</si>
  <si>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</si>
  <si>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</si>
  <si>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</si>
  <si>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</si>
  <si>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</si>
  <si>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</si>
  <si>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</si>
  <si>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</si>
  <si>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</si>
  <si>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</si>
  <si>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</si>
  <si>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</si>
  <si>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</si>
  <si>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</si>
  <si>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</si>
  <si>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</si>
  <si>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</si>
  <si>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</si>
  <si>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</si>
  <si>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</si>
  <si>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</si>
  <si>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</si>
  <si>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</si>
  <si>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</si>
  <si>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</si>
  <si>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</si>
  <si>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</si>
  <si>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</si>
  <si>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</si>
  <si>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</si>
  <si>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</si>
  <si>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</si>
  <si>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</si>
  <si>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</si>
  <si>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</si>
  <si>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</si>
  <si>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</si>
  <si>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</si>
  <si>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</si>
  <si>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</si>
  <si>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</si>
  <si>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</si>
  <si>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</si>
  <si>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</si>
  <si>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</si>
  <si>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</si>
  <si>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</si>
  <si>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</si>
  <si>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</si>
  <si>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</si>
  <si>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</si>
  <si>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</si>
  <si>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</si>
  <si>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</si>
  <si>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</si>
  <si>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</si>
  <si>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</si>
  <si>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</si>
  <si>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</si>
  <si>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</si>
  <si>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</si>
  <si>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</si>
  <si>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</si>
  <si>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</si>
  <si>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</si>
  <si>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</si>
  <si>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</si>
  <si>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</si>
  <si>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</si>
  <si>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</si>
  <si>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</si>
  <si>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</si>
  <si>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</si>
  <si>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</si>
  <si>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</si>
  <si>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</si>
  <si>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</si>
  <si>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</si>
  <si>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</si>
  <si>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</si>
  <si>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</si>
  <si>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</si>
  <si>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</si>
  <si>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</si>
  <si>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</si>
  <si>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</si>
  <si>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</si>
  <si>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</si>
  <si>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</si>
  <si>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</si>
  <si>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</si>
  <si>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</si>
  <si>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</si>
  <si>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</si>
  <si>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</si>
  <si>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</si>
  <si>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</si>
  <si>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</si>
  <si>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</si>
  <si>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</si>
  <si>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</si>
  <si>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</si>
  <si>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</si>
  <si>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</si>
  <si>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</si>
  <si>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</si>
  <si>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</si>
  <si>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</si>
  <si>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</si>
  <si>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</si>
  <si>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</si>
  <si>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</si>
  <si>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</si>
  <si>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</si>
  <si>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</si>
  <si>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</si>
  <si>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</si>
  <si>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</si>
  <si>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</si>
  <si>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</si>
  <si>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</si>
  <si>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</si>
  <si>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</si>
  <si>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</si>
  <si>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</si>
  <si>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</si>
  <si>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</si>
  <si>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</si>
  <si>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</si>
  <si>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</si>
  <si>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</si>
  <si>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</si>
  <si>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</si>
  <si>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</si>
  <si>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</si>
  <si>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</si>
  <si>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</si>
  <si>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</si>
  <si>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</si>
  <si>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</si>
  <si>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</si>
  <si>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</si>
  <si>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</si>
  <si>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</si>
  <si>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</si>
  <si>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</si>
  <si>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</si>
  <si>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</si>
  <si>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</si>
  <si>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</si>
  <si>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</si>
  <si>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</si>
  <si>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</si>
  <si>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</si>
  <si>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</si>
  <si>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</si>
  <si>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</si>
  <si>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</si>
  <si>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</si>
  <si>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</si>
  <si>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</si>
  <si>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</si>
  <si>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</si>
  <si>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</si>
  <si>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</si>
  <si>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</si>
  <si>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</si>
  <si>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</si>
  <si>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</si>
  <si>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</si>
  <si>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</si>
  <si>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</si>
  <si>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</si>
  <si>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</si>
  <si>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</si>
  <si>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</si>
  <si>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</si>
  <si>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</si>
  <si>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</si>
  <si>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</si>
  <si>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</si>
  <si>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</si>
  <si>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</si>
  <si>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</si>
  <si>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</si>
  <si>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</si>
  <si>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</si>
  <si>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</si>
  <si>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</si>
  <si>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</si>
  <si>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</si>
  <si>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</si>
  <si>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</si>
  <si>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</si>
  <si>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</si>
  <si>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</si>
  <si>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</si>
  <si>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</si>
  <si>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</si>
  <si>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</si>
  <si>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</si>
  <si>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</si>
  <si>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</si>
  <si>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</si>
  <si>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</si>
  <si>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</si>
  <si>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</si>
  <si>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</si>
  <si>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</si>
  <si>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</si>
  <si>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</si>
  <si>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</si>
  <si>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</si>
  <si>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</si>
  <si>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</si>
  <si>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</si>
  <si>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</si>
  <si>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</si>
  <si>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</si>
  <si>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</si>
  <si>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</si>
  <si>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</si>
  <si>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</si>
  <si>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</si>
  <si>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</si>
  <si>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</si>
  <si>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</si>
  <si>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</si>
  <si>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</si>
  <si>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</si>
  <si>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</si>
  <si>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</si>
  <si>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</si>
  <si>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</si>
  <si>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</si>
  <si>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</si>
  <si>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</si>
  <si>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</si>
  <si>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</si>
  <si>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</si>
  <si>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</si>
  <si>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</si>
  <si>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</si>
  <si>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</si>
  <si>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</si>
  <si>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</si>
  <si>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</si>
  <si>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</si>
  <si>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</si>
  <si>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</si>
  <si>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</si>
  <si>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</si>
  <si>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</si>
  <si>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</si>
  <si>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</si>
  <si>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</si>
  <si>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</si>
  <si>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</si>
  <si>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</si>
  <si>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</si>
  <si>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</si>
  <si>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</si>
  <si>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</si>
  <si>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</si>
  <si>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</si>
  <si>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</si>
  <si>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</si>
  <si>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</si>
  <si>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</si>
  <si>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</si>
  <si>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</si>
  <si>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</si>
  <si>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</si>
  <si>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</si>
  <si>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</si>
  <si>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</si>
  <si>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</si>
  <si>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</si>
  <si>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</si>
  <si>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</si>
  <si>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</si>
  <si>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</si>
  <si>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</si>
  <si>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</si>
  <si>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</si>
  <si>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</si>
  <si>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</si>
  <si>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</si>
  <si>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</si>
  <si>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</si>
  <si>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</si>
  <si>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</si>
  <si>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</si>
  <si>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</si>
  <si>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</si>
  <si>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</si>
  <si>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</si>
  <si>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</si>
  <si>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</si>
  <si>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</si>
  <si>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</si>
  <si>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</si>
  <si>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</si>
  <si>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</si>
  <si>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</si>
  <si>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</si>
  <si>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</si>
  <si>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</si>
  <si>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</si>
  <si>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</si>
  <si>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</si>
  <si>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</si>
  <si>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</si>
  <si>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</si>
  <si>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</si>
  <si>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</si>
  <si>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</si>
  <si>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</si>
  <si>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</si>
  <si>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</si>
  <si>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</si>
  <si>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</si>
  <si>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</si>
  <si>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</si>
  <si>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</si>
  <si>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</si>
  <si>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</si>
  <si>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</si>
  <si>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</si>
  <si>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</si>
  <si>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</si>
  <si>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</si>
  <si>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</si>
  <si>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</si>
  <si>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</si>
  <si>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</si>
  <si>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</si>
  <si>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</si>
  <si>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</si>
  <si>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</si>
  <si>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</si>
  <si>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</si>
  <si>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</si>
  <si>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</si>
  <si>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</si>
  <si>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</si>
  <si>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</si>
  <si>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</si>
  <si>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</si>
  <si>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</si>
  <si>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</si>
  <si>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</si>
  <si>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</si>
  <si>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</si>
  <si>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</si>
  <si>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</si>
  <si>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</si>
  <si>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</si>
  <si>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</si>
  <si>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</si>
  <si>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</si>
  <si>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</si>
  <si>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</si>
  <si>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</si>
  <si>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</si>
  <si>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</si>
  <si>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</si>
  <si>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</si>
  <si>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</si>
  <si>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</si>
  <si>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</si>
  <si>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</si>
  <si>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</si>
  <si>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</si>
  <si>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</si>
  <si>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</si>
  <si>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</si>
  <si>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</si>
  <si>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</si>
  <si>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</si>
  <si>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</si>
  <si>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</si>
  <si>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</si>
  <si>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</si>
  <si>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</si>
  <si>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</si>
  <si>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</si>
  <si>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</si>
  <si>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</si>
  <si>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</si>
  <si>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</si>
  <si>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</si>
  <si>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</si>
  <si>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</si>
  <si>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</si>
  <si>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</si>
  <si>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</si>
  <si>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</si>
  <si>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</si>
  <si>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</si>
  <si>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</si>
  <si>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</si>
  <si>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</si>
  <si>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</si>
  <si>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</si>
  <si>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</si>
  <si>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</si>
  <si>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</si>
  <si>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</si>
  <si>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</si>
  <si>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</si>
  <si>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</si>
  <si>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</si>
  <si>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</si>
  <si>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</si>
  <si>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</si>
  <si>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</si>
  <si>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</si>
  <si>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</si>
  <si>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</si>
  <si>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</si>
  <si>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</si>
  <si>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</si>
  <si>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</si>
  <si>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</si>
  <si>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</si>
  <si>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</si>
  <si>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</si>
  <si>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</si>
  <si>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</si>
  <si>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</si>
  <si>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</si>
  <si>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</si>
  <si>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</si>
  <si>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</si>
  <si>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</si>
  <si>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</si>
  <si>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</si>
  <si>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</si>
  <si>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</si>
  <si>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</si>
  <si>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</si>
  <si>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</si>
  <si>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</si>
  <si>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</si>
  <si>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</si>
  <si>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</si>
  <si>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</si>
  <si>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</si>
  <si>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</si>
  <si>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</si>
  <si>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</si>
  <si>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</si>
  <si>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</si>
  <si>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</si>
  <si>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</si>
  <si>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</si>
  <si>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</si>
  <si>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</si>
  <si>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</si>
  <si>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</si>
  <si>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</si>
  <si>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</si>
  <si>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</si>
  <si>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</si>
  <si>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</si>
  <si>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</si>
  <si>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</si>
  <si>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</si>
  <si>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</si>
  <si>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</si>
  <si>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</si>
  <si>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</si>
  <si>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</si>
  <si>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</si>
  <si>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</si>
  <si>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</si>
  <si>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</si>
  <si>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</si>
  <si>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</si>
  <si>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</si>
  <si>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</si>
  <si>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</si>
  <si>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</si>
  <si>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</si>
  <si>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</si>
  <si>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</si>
  <si>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</si>
  <si>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</si>
  <si>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</si>
  <si>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</si>
  <si>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</si>
  <si>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</si>
  <si>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</si>
  <si>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</si>
  <si>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</si>
  <si>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</si>
  <si>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</si>
  <si>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</si>
  <si>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</si>
  <si>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</si>
  <si>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</si>
  <si>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</si>
  <si>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</si>
  <si>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</si>
  <si>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</si>
  <si>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</si>
  <si>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</si>
  <si>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</si>
  <si>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</si>
  <si>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</si>
  <si>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</si>
  <si>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</si>
  <si>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</si>
  <si>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</si>
  <si>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</si>
  <si>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</si>
  <si>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</si>
  <si>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</si>
  <si>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</si>
  <si>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</si>
  <si>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</si>
  <si>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</si>
  <si>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</si>
  <si>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</si>
  <si>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</si>
  <si>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</si>
  <si>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</si>
  <si>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</si>
  <si>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</si>
  <si>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</si>
  <si>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</si>
  <si>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</si>
  <si>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</si>
  <si>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</si>
  <si>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</si>
  <si>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</si>
  <si>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</si>
  <si>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</si>
  <si>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</si>
  <si>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</si>
  <si>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</si>
  <si>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</si>
  <si>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</si>
  <si>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</si>
  <si>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</si>
  <si>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</si>
  <si>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</si>
  <si>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</si>
  <si>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</si>
  <si>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</si>
  <si>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</si>
  <si>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</si>
  <si>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</si>
  <si>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</si>
  <si>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</si>
  <si>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</si>
  <si>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</si>
  <si>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</si>
  <si>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</si>
  <si>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</si>
  <si>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</si>
  <si>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</si>
  <si>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</si>
  <si>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</si>
  <si>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</si>
  <si>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</si>
  <si>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</si>
  <si>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</si>
  <si>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</si>
  <si>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</si>
  <si>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</si>
  <si>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</si>
  <si>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</si>
  <si>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</si>
  <si>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</si>
  <si>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</si>
  <si>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</si>
  <si>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</si>
  <si>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</si>
  <si>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</si>
  <si>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</si>
  <si>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</si>
  <si>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</si>
  <si>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</si>
  <si>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</si>
  <si>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</si>
  <si>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</si>
  <si>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</si>
  <si>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</si>
  <si>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</si>
  <si>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</si>
  <si>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</si>
  <si>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</si>
  <si>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</si>
  <si>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</si>
  <si>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</si>
  <si>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</si>
  <si>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</si>
  <si>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</si>
  <si>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</si>
  <si>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</si>
  <si>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</si>
  <si>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</si>
  <si>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</si>
  <si>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</si>
  <si>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</si>
  <si>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</si>
  <si>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</si>
  <si>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</si>
  <si>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</si>
  <si>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</si>
  <si>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</si>
  <si>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</si>
  <si>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</si>
  <si>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</si>
  <si>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</si>
  <si>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</si>
  <si>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</si>
  <si>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</si>
  <si>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</si>
  <si>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</si>
  <si>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</si>
  <si>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</si>
  <si>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</si>
  <si>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</si>
  <si>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</si>
  <si>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</si>
  <si>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</si>
  <si>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</si>
  <si>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</si>
  <si>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</si>
  <si>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</si>
  <si>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</si>
  <si>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</si>
  <si>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</si>
  <si>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</si>
  <si>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</si>
  <si>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</si>
  <si>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</si>
  <si>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</si>
  <si>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</si>
  <si>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</si>
  <si>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</si>
  <si>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</si>
  <si>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</si>
  <si>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</si>
  <si>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</si>
  <si>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</si>
  <si>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</si>
  <si>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</si>
  <si>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</si>
  <si>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</si>
  <si>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</si>
  <si>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</si>
  <si>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</si>
  <si>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</si>
  <si>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</si>
  <si>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</si>
  <si>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</si>
  <si>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</si>
  <si>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</si>
  <si>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</si>
  <si>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</si>
  <si>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</si>
  <si>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</si>
  <si>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</si>
  <si>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</si>
  <si>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</si>
  <si>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</si>
  <si>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</si>
  <si>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</si>
  <si>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</si>
  <si>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</si>
  <si>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</si>
  <si>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</si>
  <si>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</si>
  <si>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</si>
  <si>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</si>
  <si>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</si>
  <si>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</si>
  <si>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</si>
  <si>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</si>
  <si>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</si>
  <si>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</si>
  <si>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</si>
  <si>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</si>
  <si>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</si>
  <si>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</si>
  <si>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</si>
  <si>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</si>
  <si>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</si>
  <si>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</si>
  <si>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</si>
  <si>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</si>
  <si>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</si>
  <si>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</si>
  <si>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</si>
  <si>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</si>
  <si>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</si>
  <si>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</si>
  <si>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</si>
  <si>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</si>
  <si>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</si>
  <si>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</si>
  <si>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</si>
  <si>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</si>
  <si>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</si>
  <si>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</si>
  <si>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</si>
  <si>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</si>
  <si>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</si>
  <si>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</si>
  <si>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</si>
  <si>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</si>
  <si>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</si>
  <si>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</si>
  <si>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</si>
  <si>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</si>
  <si>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</si>
  <si>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</si>
  <si>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</si>
  <si>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</si>
  <si>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</si>
  <si>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</si>
  <si>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</si>
  <si>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</si>
  <si>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</si>
  <si>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</si>
  <si>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</si>
  <si>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</si>
  <si>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</si>
  <si>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</si>
  <si>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</si>
  <si>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</si>
  <si>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</si>
  <si>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</si>
  <si>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</si>
  <si>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</si>
  <si>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</si>
  <si>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</si>
  <si>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</si>
  <si>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</si>
  <si>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</si>
  <si>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</si>
  <si>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</si>
  <si>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</si>
  <si>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</si>
  <si>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</si>
  <si>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</si>
  <si>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</si>
  <si>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</si>
  <si>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</si>
  <si>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</si>
  <si>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</si>
  <si>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</si>
  <si>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</si>
  <si>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</si>
  <si>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</si>
  <si>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</si>
  <si>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</si>
  <si>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</si>
  <si>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</si>
  <si>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</si>
  <si>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</si>
  <si>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</si>
  <si>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</si>
  <si>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</si>
  <si>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</si>
  <si>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</si>
  <si>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</si>
  <si>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</si>
  <si>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</si>
  <si>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</si>
  <si>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</si>
  <si>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</si>
  <si>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</si>
  <si>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</si>
  <si>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</si>
  <si>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</si>
  <si>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</si>
  <si>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</si>
  <si>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</si>
  <si>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</si>
  <si>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</si>
  <si>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</si>
  <si>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</si>
  <si>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</si>
  <si>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</si>
  <si>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</si>
  <si>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</si>
  <si>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</si>
  <si>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</si>
  <si>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</si>
  <si>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</si>
  <si>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</si>
  <si>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</si>
  <si>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</si>
  <si>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</si>
  <si>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</si>
  <si>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</si>
  <si>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</si>
  <si>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</si>
  <si>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</si>
  <si>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</si>
  <si>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</si>
  <si>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</si>
  <si>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</si>
  <si>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</si>
  <si>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</si>
  <si>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</si>
  <si>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</si>
  <si>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</si>
  <si>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</si>
  <si>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</si>
  <si>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</si>
  <si>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</si>
  <si>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</si>
  <si>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</si>
  <si>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</si>
  <si>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</si>
  <si>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</si>
  <si>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</si>
  <si>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</si>
  <si>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</si>
  <si>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</si>
  <si>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</si>
  <si>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</si>
  <si>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</si>
  <si>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</si>
  <si>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</si>
  <si>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</si>
  <si>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</si>
  <si>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</si>
  <si>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</si>
  <si>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</si>
  <si>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</si>
  <si>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</si>
  <si>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</si>
  <si>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</si>
  <si>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</si>
  <si>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</si>
  <si>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</si>
  <si>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</si>
  <si>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</si>
  <si>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</si>
  <si>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</si>
  <si>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</si>
  <si>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</si>
  <si>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</si>
  <si>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</si>
  <si>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</si>
  <si>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</si>
  <si>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</si>
  <si>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</si>
  <si>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</si>
  <si>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</si>
  <si>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</si>
  <si>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</si>
  <si>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</si>
  <si>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</si>
  <si>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</si>
  <si>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</si>
  <si>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</si>
  <si>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</si>
  <si>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</si>
  <si>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</si>
  <si>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</si>
  <si>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</si>
  <si>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</si>
  <si>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</si>
  <si>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</si>
  <si>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</si>
  <si>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</si>
  <si>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</si>
  <si>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</si>
  <si>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</si>
  <si>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</si>
  <si>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</si>
  <si>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</si>
  <si>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</si>
  <si>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</si>
  <si>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</si>
  <si>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</si>
  <si>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</si>
  <si>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</si>
  <si>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</si>
  <si>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</si>
  <si>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</si>
  <si>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</si>
  <si>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</si>
  <si>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</si>
  <si>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</si>
  <si>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</si>
  <si>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</si>
  <si>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</si>
  <si>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</si>
  <si>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</si>
  <si>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</si>
  <si>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</si>
  <si>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</si>
  <si>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</si>
  <si>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</si>
  <si>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</si>
  <si>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</si>
  <si>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</si>
  <si>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</si>
  <si>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</si>
  <si>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</si>
  <si>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</si>
  <si>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</si>
  <si>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</si>
  <si>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</si>
  <si>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</si>
  <si>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</si>
  <si>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</si>
  <si>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</si>
  <si>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</si>
  <si>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</si>
  <si>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</si>
  <si>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</si>
  <si>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</si>
  <si>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</si>
  <si>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</si>
  <si>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</si>
  <si>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</si>
  <si>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</si>
  <si>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</si>
  <si>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</si>
  <si>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</si>
  <si>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</si>
  <si>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</si>
  <si>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</si>
  <si>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</si>
  <si>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</si>
  <si>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</si>
  <si>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</si>
  <si>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</si>
  <si>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</si>
  <si>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</si>
  <si>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</si>
  <si>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</si>
  <si>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</si>
  <si>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</si>
  <si>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</si>
  <si>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</si>
  <si>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</si>
  <si>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</si>
  <si>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</si>
  <si>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</si>
  <si>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</si>
  <si>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</si>
  <si>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</si>
  <si>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</si>
  <si>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</si>
  <si>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</si>
  <si>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</si>
  <si>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</si>
  <si>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</si>
  <si>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</si>
  <si>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</si>
  <si>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</si>
  <si>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</si>
  <si>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</si>
  <si>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</si>
  <si>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</si>
  <si>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</si>
  <si>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</si>
  <si>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</si>
  <si>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</si>
  <si>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</si>
  <si>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</si>
  <si>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</si>
  <si>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</si>
  <si>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</si>
  <si>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</si>
  <si>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</si>
  <si>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</si>
  <si>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</si>
  <si>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</si>
  <si>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</si>
  <si>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</si>
  <si>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</si>
  <si>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</si>
  <si>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</si>
  <si>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</si>
  <si>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</si>
  <si>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</si>
  <si>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</si>
  <si>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</si>
  <si>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</si>
  <si>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</si>
  <si>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</si>
  <si>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</si>
  <si>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</si>
  <si>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</si>
  <si>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</si>
  <si>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</si>
  <si>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</si>
  <si>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</si>
  <si>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</si>
  <si>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</si>
  <si>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</si>
  <si>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</si>
  <si>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</si>
  <si>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</si>
  <si>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</si>
  <si>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</si>
  <si>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</si>
  <si>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</si>
  <si>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</si>
  <si>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</si>
  <si>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</si>
  <si>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</si>
  <si>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</si>
  <si>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</si>
  <si>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</si>
  <si>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</si>
  <si>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</si>
  <si>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</si>
  <si>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</si>
  <si>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</si>
  <si>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</si>
  <si>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</si>
  <si>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</si>
  <si>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</si>
  <si>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</si>
  <si>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</si>
  <si>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</si>
  <si>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</si>
  <si>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</si>
  <si>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</si>
  <si>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</si>
  <si>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</si>
  <si>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</si>
  <si>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</si>
  <si>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</si>
  <si>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</si>
  <si>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</si>
  <si>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</si>
  <si>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</si>
  <si>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</si>
  <si>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</si>
  <si>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</si>
  <si>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</si>
  <si>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</si>
  <si>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</si>
  <si>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</si>
  <si>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</si>
  <si>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</si>
  <si>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</si>
  <si>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</si>
  <si>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</si>
  <si>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</si>
  <si>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</si>
  <si>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</si>
  <si>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</si>
  <si>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</si>
  <si>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</si>
  <si>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</si>
  <si>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</si>
  <si>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</si>
  <si>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</si>
  <si>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</si>
  <si>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</si>
  <si>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</si>
  <si>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</si>
  <si>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</si>
  <si>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</si>
  <si>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</si>
  <si>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</si>
  <si>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</si>
  <si>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</si>
  <si>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</si>
  <si>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</si>
  <si>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</si>
  <si>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</si>
  <si>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</si>
  <si>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</si>
  <si>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</si>
  <si>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</si>
  <si>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</si>
  <si>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</si>
  <si>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</si>
  <si>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</si>
  <si>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</si>
  <si>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</si>
  <si>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</si>
  <si>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</si>
  <si>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</si>
  <si>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</si>
  <si>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</si>
  <si>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</si>
  <si>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</si>
  <si>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</si>
  <si>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</si>
  <si>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</si>
  <si>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</si>
  <si>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</si>
  <si>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</si>
  <si>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</si>
  <si>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</si>
  <si>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</si>
  <si>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</si>
  <si>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</si>
  <si>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</si>
  <si>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</si>
  <si>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</si>
  <si>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</si>
  <si>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</si>
  <si>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</si>
  <si>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</si>
  <si>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</si>
  <si>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</si>
  <si>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</si>
  <si>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</si>
  <si>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</si>
  <si>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</si>
  <si>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</si>
  <si>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</si>
  <si>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</si>
  <si>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</si>
  <si>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</si>
  <si>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</si>
  <si>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</si>
  <si>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</si>
  <si>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</si>
  <si>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</si>
  <si>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</si>
  <si>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</si>
  <si>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</si>
  <si>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</si>
  <si>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</si>
  <si>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</si>
  <si>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</si>
  <si>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</si>
  <si>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</si>
  <si>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</si>
  <si>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</si>
  <si>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</si>
  <si>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</si>
  <si>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</si>
  <si>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</si>
  <si>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</si>
  <si>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</si>
  <si>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</si>
  <si>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</si>
  <si>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</si>
  <si>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</si>
  <si>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</si>
  <si>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</si>
  <si>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</si>
  <si>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</si>
  <si>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</si>
  <si>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</si>
  <si>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</si>
  <si>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</si>
  <si>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</si>
  <si>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</si>
  <si>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</si>
  <si>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</si>
  <si>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</si>
  <si>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</si>
  <si>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</si>
  <si>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</si>
  <si>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</si>
  <si>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</si>
  <si>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</si>
  <si>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</si>
  <si>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</si>
  <si>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</si>
  <si>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</si>
  <si>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</si>
  <si>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</si>
  <si>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</si>
  <si>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</si>
  <si>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</si>
  <si>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</si>
  <si>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</si>
  <si>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</si>
  <si>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</si>
  <si>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</si>
  <si>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</si>
  <si>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</si>
  <si>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</si>
  <si>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</si>
  <si>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</si>
  <si>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</si>
  <si>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</si>
  <si>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</si>
  <si>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</si>
  <si>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</si>
  <si>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</si>
  <si>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</si>
  <si>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</si>
  <si>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</si>
  <si>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</si>
  <si>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</si>
  <si>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</si>
  <si>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</si>
  <si>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</si>
  <si>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</si>
  <si>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</si>
  <si>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</si>
  <si>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</si>
  <si>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</si>
  <si>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</si>
  <si>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</si>
  <si>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</si>
  <si>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</si>
  <si>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</si>
  <si>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</si>
  <si>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</si>
  <si>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</si>
  <si>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</si>
  <si>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</si>
  <si>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</si>
  <si>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</si>
  <si>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</si>
  <si>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</si>
  <si>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</si>
  <si>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</si>
  <si>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</si>
  <si>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</si>
  <si>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</si>
  <si>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</si>
  <si>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</si>
  <si>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</si>
  <si>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</si>
  <si>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</si>
  <si>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</si>
  <si>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</si>
  <si>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</si>
  <si>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</si>
  <si>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</si>
  <si>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</si>
  <si>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</si>
  <si>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</si>
  <si>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</si>
  <si>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</si>
  <si>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</si>
  <si>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</si>
  <si>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</si>
  <si>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</si>
  <si>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</si>
  <si>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</si>
  <si>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</si>
  <si>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</si>
  <si>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</si>
  <si>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</si>
  <si>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</si>
  <si>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</si>
  <si>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</si>
  <si>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</si>
  <si>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</si>
  <si>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</si>
  <si>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</si>
  <si>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</si>
  <si>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</si>
  <si>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</si>
  <si>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</si>
  <si>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</si>
  <si>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</si>
  <si>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</si>
  <si>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</si>
  <si>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</si>
  <si>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</si>
  <si>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</si>
  <si>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</si>
  <si>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</si>
  <si>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</si>
  <si>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</si>
  <si>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</si>
  <si>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</si>
  <si>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</si>
  <si>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</si>
  <si>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</si>
  <si>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</si>
  <si>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</si>
  <si>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</si>
  <si>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</si>
  <si>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</si>
  <si>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</si>
  <si>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</si>
  <si>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</si>
  <si>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</si>
  <si>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</si>
  <si>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</si>
  <si>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</si>
  <si>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</si>
  <si>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</si>
  <si>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</si>
  <si>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</si>
  <si>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</si>
  <si>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</si>
  <si>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</si>
  <si>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</si>
  <si>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</si>
  <si>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</si>
  <si>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</si>
  <si>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</si>
  <si>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</si>
  <si>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</si>
  <si>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</si>
  <si>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</si>
  <si>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</si>
  <si>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</si>
  <si>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</si>
  <si>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</si>
  <si>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</si>
  <si>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</si>
  <si>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</si>
  <si>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</si>
  <si>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</si>
  <si>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</si>
  <si>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</si>
  <si>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</si>
  <si>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</si>
  <si>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</si>
  <si>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</si>
  <si>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</si>
  <si>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</si>
  <si>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</si>
  <si>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</si>
  <si>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</si>
  <si>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</si>
  <si>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</si>
  <si>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</si>
  <si>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</si>
  <si>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</si>
  <si>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</si>
  <si>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</si>
  <si>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</si>
  <si>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</si>
  <si>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</si>
  <si>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</si>
  <si>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</si>
  <si>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</si>
  <si>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</si>
  <si>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</si>
  <si>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</si>
  <si>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</si>
  <si>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</si>
  <si>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</si>
  <si>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</si>
  <si>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</si>
  <si>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</si>
  <si>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</si>
  <si>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</si>
  <si>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</si>
  <si>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</si>
  <si>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</si>
  <si>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</si>
  <si>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</si>
  <si>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</si>
  <si>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</si>
  <si>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</si>
  <si>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</si>
  <si>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</si>
  <si>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</si>
  <si>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</si>
  <si>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</si>
  <si>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</si>
  <si>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</si>
  <si>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</si>
  <si>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</si>
  <si>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</si>
  <si>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</si>
  <si>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</si>
  <si>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</si>
  <si>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</si>
  <si>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</si>
  <si>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</si>
  <si>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</si>
  <si>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</si>
  <si>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</si>
  <si>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</si>
  <si>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</si>
  <si>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</si>
  <si>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</si>
  <si>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</si>
  <si>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</si>
  <si>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</si>
  <si>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</si>
  <si>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</si>
  <si>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</si>
  <si>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</si>
  <si>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</si>
  <si>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</si>
  <si>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</si>
  <si>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</si>
  <si>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</si>
  <si>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</si>
  <si>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</si>
  <si>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</si>
  <si>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</si>
  <si>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</si>
  <si>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</si>
  <si>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</si>
  <si>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</si>
  <si>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</si>
  <si>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</si>
  <si>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</si>
  <si>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</si>
  <si>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</si>
  <si>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</si>
  <si>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</si>
  <si>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</si>
  <si>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</si>
  <si>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</si>
  <si>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</si>
  <si>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</si>
  <si>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</si>
  <si>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</si>
  <si>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</si>
  <si>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</si>
  <si>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</si>
  <si>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</si>
  <si>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</si>
  <si>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</si>
  <si>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</si>
  <si>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</si>
  <si>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</si>
  <si>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</si>
  <si>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</si>
  <si>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</si>
  <si>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</si>
  <si>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</si>
  <si>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</si>
  <si>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</si>
  <si>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</si>
  <si>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</si>
  <si>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</si>
  <si>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</si>
  <si>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</si>
  <si>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</si>
  <si>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</si>
  <si>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</si>
  <si>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</si>
  <si>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</si>
  <si>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</si>
  <si>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</si>
  <si>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</si>
  <si>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</si>
  <si>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</si>
  <si>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</si>
  <si>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</si>
  <si>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</si>
  <si>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</si>
  <si>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</si>
  <si>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</si>
  <si>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</si>
  <si>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</si>
  <si>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</si>
  <si>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</si>
  <si>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</si>
  <si>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</si>
  <si>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</si>
  <si>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</si>
  <si>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</si>
  <si>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</si>
  <si>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</si>
  <si>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</si>
  <si>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</si>
  <si>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</si>
  <si>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</si>
  <si>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</si>
  <si>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</si>
  <si>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</si>
  <si>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</si>
  <si>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</si>
  <si>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</si>
  <si>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</si>
  <si>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</si>
  <si>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</si>
  <si>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</si>
  <si>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</si>
  <si>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</si>
  <si>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</si>
  <si>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</si>
  <si>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</si>
  <si>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</si>
  <si>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</si>
  <si>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</si>
  <si>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</si>
  <si>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</si>
  <si>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</si>
  <si>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</si>
  <si>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</si>
  <si>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</si>
  <si>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</si>
  <si>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</si>
  <si>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</si>
  <si>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</si>
  <si>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</si>
  <si>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</si>
  <si>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</si>
  <si>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</si>
  <si>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</si>
  <si>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</si>
  <si>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</si>
  <si>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</si>
  <si>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</si>
  <si>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</si>
  <si>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</si>
  <si>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</si>
  <si>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</si>
  <si>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</si>
  <si>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</si>
  <si>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</si>
  <si>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</si>
  <si>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</si>
  <si>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</si>
  <si>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</si>
  <si>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</si>
  <si>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</si>
  <si>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</si>
  <si>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</si>
  <si>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</si>
  <si>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</si>
  <si>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</si>
  <si>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</si>
  <si>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</si>
  <si>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</si>
  <si>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</si>
  <si>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</si>
  <si>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</si>
  <si>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</si>
  <si>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</si>
  <si>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</si>
  <si>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</si>
  <si>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</si>
  <si>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</si>
  <si>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</si>
  <si>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</si>
  <si>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</si>
  <si>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</si>
  <si>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</si>
  <si>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</si>
  <si>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</si>
  <si>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</si>
  <si>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</si>
  <si>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</si>
  <si>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</si>
  <si>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</si>
  <si>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</si>
  <si>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</si>
  <si>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</si>
  <si>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</si>
  <si>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</si>
  <si>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</si>
  <si>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</si>
  <si>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</si>
  <si>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</si>
  <si>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</si>
  <si>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</si>
  <si>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</si>
  <si>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</si>
  <si>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</si>
  <si>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</si>
  <si>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</si>
  <si>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</si>
  <si>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</si>
  <si>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</si>
  <si>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</si>
  <si>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</si>
  <si>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</si>
  <si>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</si>
  <si>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</si>
  <si>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</si>
  <si>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</si>
  <si>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</si>
  <si>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</si>
  <si>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</si>
  <si>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</si>
  <si>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</si>
  <si>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</si>
  <si>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</si>
  <si>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</si>
  <si>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</si>
  <si>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</si>
  <si>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</si>
  <si>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</si>
  <si>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</si>
  <si>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</si>
  <si>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</si>
  <si>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</si>
  <si>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</si>
  <si>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</si>
  <si>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</si>
  <si>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</si>
  <si>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</si>
  <si>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</si>
  <si>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</si>
  <si>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</si>
  <si>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</si>
  <si>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</si>
  <si>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</si>
  <si>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</si>
  <si>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</si>
  <si>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</si>
  <si>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</si>
  <si>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</si>
  <si>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</si>
  <si>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</si>
  <si>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</si>
  <si>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</si>
  <si>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</si>
  <si>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</si>
  <si>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</si>
  <si>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</si>
  <si>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</si>
  <si>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</si>
  <si>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</si>
  <si>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</si>
  <si>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</si>
  <si>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</si>
  <si>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</si>
  <si>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</si>
  <si>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</si>
  <si>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</si>
  <si>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</si>
  <si>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</si>
  <si>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</si>
  <si>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</si>
  <si>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</si>
  <si>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</si>
  <si>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</si>
  <si>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</si>
  <si>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</si>
  <si>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</si>
  <si>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</si>
  <si>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</si>
  <si>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</si>
  <si>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</si>
  <si>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</si>
  <si>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</si>
  <si>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</si>
  <si>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</si>
  <si>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</si>
  <si>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</si>
  <si>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</si>
  <si>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</si>
  <si>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</si>
  <si>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</si>
  <si>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</si>
  <si>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</si>
  <si>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</si>
  <si>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</si>
  <si>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</si>
  <si>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</si>
  <si>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</si>
  <si>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</si>
  <si>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</si>
  <si>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</si>
  <si>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</si>
  <si>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</si>
  <si>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</si>
  <si>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</si>
  <si>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</si>
  <si>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</si>
  <si>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</si>
  <si>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</si>
  <si>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</si>
  <si>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</si>
  <si>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</si>
  <si>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</si>
  <si>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</si>
  <si>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</si>
  <si>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</si>
  <si>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</si>
  <si>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</si>
  <si>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</si>
  <si>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</si>
  <si>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</si>
  <si>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</si>
  <si>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</si>
  <si>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</si>
  <si>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</si>
  <si>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</si>
  <si>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</si>
  <si>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</si>
  <si>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</si>
  <si>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</si>
  <si>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</si>
  <si>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</si>
  <si>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</si>
  <si>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</si>
  <si>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</si>
  <si>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</si>
  <si>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</si>
  <si>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</si>
  <si>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</si>
  <si>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</si>
  <si>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</si>
  <si>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</si>
  <si>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</si>
  <si>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</si>
  <si>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</si>
  <si>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</si>
  <si>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</si>
  <si>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</si>
  <si>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</si>
  <si>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</si>
  <si>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</si>
  <si>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</si>
  <si>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</si>
  <si>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</si>
  <si>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</si>
  <si>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</si>
  <si>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</si>
  <si>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</si>
  <si>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</si>
  <si>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</si>
  <si>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</si>
  <si>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</si>
  <si>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</si>
  <si>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</si>
  <si>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</si>
  <si>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</si>
  <si>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</si>
  <si>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</si>
  <si>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</si>
  <si>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</si>
  <si>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</si>
  <si>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</si>
  <si>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</si>
  <si>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</si>
  <si>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</si>
  <si>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</si>
  <si>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</si>
  <si>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</si>
  <si>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</si>
  <si>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</si>
  <si>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</si>
  <si>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</si>
  <si>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</si>
  <si>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</si>
  <si>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</si>
  <si>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</si>
  <si>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</si>
  <si>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</si>
  <si>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</si>
  <si>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</si>
  <si>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</si>
  <si>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</si>
  <si>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</si>
  <si>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</si>
  <si>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</si>
  <si>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</si>
  <si>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</si>
  <si>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</si>
  <si>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</si>
  <si>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</si>
  <si>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</si>
  <si>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</si>
  <si>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</si>
  <si>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</si>
  <si>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</si>
  <si>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</si>
  <si>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</si>
  <si>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</si>
  <si>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</si>
  <si>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</si>
  <si>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</si>
  <si>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</si>
  <si>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</si>
  <si>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</si>
  <si>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</si>
  <si>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</si>
  <si>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</si>
  <si>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</si>
  <si>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</si>
  <si>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</si>
  <si>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</si>
  <si>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</si>
  <si>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</si>
  <si>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</si>
  <si>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</si>
  <si>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</si>
  <si>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</si>
  <si>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</si>
  <si>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</si>
  <si>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</si>
  <si>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</si>
  <si>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</si>
  <si>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</si>
  <si>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</si>
  <si>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</si>
  <si>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</si>
  <si>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</si>
  <si>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</si>
  <si>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</si>
  <si>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</si>
  <si>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</si>
  <si>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</si>
  <si>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</si>
  <si>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</si>
  <si>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</si>
  <si>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</si>
  <si>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</si>
  <si>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</si>
  <si>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</si>
  <si>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</si>
  <si>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</si>
  <si>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</si>
  <si>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</si>
  <si>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</si>
  <si>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</si>
  <si>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</si>
  <si>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</si>
  <si>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</si>
  <si>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</si>
  <si>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</si>
  <si>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</si>
  <si>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</si>
  <si>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</si>
  <si>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</si>
  <si>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</si>
  <si>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</si>
  <si>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</si>
  <si>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</si>
  <si>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</si>
  <si>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</si>
  <si>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</si>
  <si>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</si>
  <si>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</si>
  <si>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</si>
  <si>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</si>
  <si>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</si>
  <si>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</si>
  <si>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</si>
  <si>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</si>
  <si>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</si>
  <si>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</si>
  <si>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</si>
  <si>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</si>
  <si>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</si>
  <si>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</si>
  <si>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</si>
  <si>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</si>
  <si>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</si>
  <si>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</si>
  <si>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</si>
  <si>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</si>
  <si>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</si>
  <si>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</si>
  <si>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</si>
  <si>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</si>
  <si>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</si>
  <si>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</si>
  <si>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</si>
  <si>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</si>
  <si>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</si>
  <si>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</si>
  <si>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</si>
  <si>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</si>
  <si>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</si>
  <si>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</si>
  <si>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</si>
  <si>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</si>
  <si>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</si>
  <si>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</si>
  <si>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</si>
  <si>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</si>
  <si>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</si>
  <si>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</si>
  <si>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</si>
  <si>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</si>
  <si>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</si>
  <si>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</si>
  <si>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</si>
  <si>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</si>
  <si>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</si>
  <si>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</si>
  <si>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</si>
  <si>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</si>
  <si>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</si>
  <si>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</si>
  <si>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</si>
  <si>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</si>
  <si>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</si>
  <si>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</si>
  <si>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</si>
  <si>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</si>
  <si>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</si>
  <si>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</si>
  <si>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</si>
  <si>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</si>
  <si>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</si>
  <si>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</si>
  <si>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</si>
  <si>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</si>
  <si>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</si>
  <si>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</si>
  <si>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</si>
  <si>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</si>
  <si>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</si>
  <si>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</si>
  <si>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</si>
  <si>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</si>
  <si>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</si>
  <si>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</si>
  <si>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</si>
  <si>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</si>
  <si>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</si>
  <si>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</si>
  <si>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</si>
  <si>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</si>
  <si>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</si>
  <si>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</si>
  <si>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</si>
  <si>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</si>
  <si>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</si>
  <si>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</si>
  <si>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</si>
  <si>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</si>
  <si>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</si>
  <si>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</si>
  <si>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</si>
  <si>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</si>
  <si>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</si>
  <si>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</si>
  <si>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</si>
  <si>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</si>
  <si>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</si>
  <si>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</si>
  <si>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</si>
  <si>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</si>
  <si>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</si>
  <si>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</si>
  <si>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</si>
  <si>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</si>
  <si>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</si>
  <si>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</si>
  <si>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</si>
  <si>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</si>
  <si>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</si>
  <si>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</si>
  <si>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</si>
  <si>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</si>
  <si>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</si>
  <si>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</si>
  <si>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</si>
  <si>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</si>
  <si>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</si>
  <si>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</si>
  <si>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</si>
  <si>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</si>
  <si>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</si>
  <si>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</si>
  <si>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</si>
  <si>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</si>
  <si>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</si>
  <si>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</si>
  <si>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</si>
  <si>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</si>
  <si>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</si>
  <si>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</si>
  <si>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</si>
  <si>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</si>
  <si>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</si>
  <si>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</si>
  <si>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</si>
  <si>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</si>
  <si>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</si>
  <si>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</si>
  <si>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</si>
  <si>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</si>
  <si>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</si>
  <si>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</si>
  <si>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</si>
  <si>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</si>
  <si>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</si>
  <si>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</si>
  <si>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</si>
  <si>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</si>
  <si>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</si>
  <si>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</si>
  <si>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</si>
  <si>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</si>
  <si>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</si>
  <si>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</si>
  <si>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</si>
  <si>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</si>
  <si>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</si>
  <si>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</si>
  <si>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</si>
  <si>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</si>
  <si>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</si>
  <si>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</si>
  <si>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</si>
  <si>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</si>
  <si>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</si>
  <si>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</si>
  <si>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</si>
  <si>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</si>
  <si>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</si>
  <si>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</si>
  <si>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</si>
  <si>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</si>
  <si>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</si>
  <si>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</si>
  <si>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</si>
  <si>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</si>
  <si>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</si>
  <si>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</si>
  <si>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</si>
  <si>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</si>
  <si>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</si>
  <si>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</si>
  <si>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</si>
  <si>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</si>
  <si>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</si>
  <si>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</si>
  <si>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</si>
  <si>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</si>
  <si>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</si>
  <si>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</si>
  <si>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</si>
  <si>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</si>
  <si>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</si>
  <si>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</si>
  <si>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</si>
  <si>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</si>
  <si>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</si>
  <si>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</si>
  <si>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</si>
  <si>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</si>
  <si>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</si>
  <si>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</si>
  <si>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</si>
  <si>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</si>
  <si>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</si>
  <si>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</si>
  <si>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</si>
  <si>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</si>
  <si>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</si>
  <si>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</si>
  <si>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</si>
  <si>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</si>
  <si>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</si>
  <si>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</si>
  <si>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</si>
  <si>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</si>
  <si>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</si>
  <si>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</si>
  <si>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</si>
  <si>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</si>
  <si>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</si>
  <si>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</si>
  <si>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</si>
  <si>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</si>
  <si>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</si>
  <si>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</si>
  <si>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</si>
  <si>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</si>
  <si>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</si>
  <si>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</si>
  <si>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</si>
  <si>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</si>
  <si>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</si>
  <si>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</si>
  <si>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</si>
  <si>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</si>
  <si>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</si>
  <si>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</si>
  <si>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</si>
  <si>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</si>
  <si>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</si>
  <si>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</si>
  <si>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</si>
  <si>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</si>
  <si>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</si>
  <si>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</si>
  <si>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</si>
  <si>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</si>
  <si>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</si>
  <si>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</si>
  <si>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</si>
  <si>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</si>
  <si>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</si>
  <si>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</si>
  <si>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</si>
  <si>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</si>
  <si>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</si>
  <si>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</si>
  <si>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</si>
  <si>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</si>
  <si>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</si>
  <si>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</si>
  <si>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</si>
  <si>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</si>
  <si>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</si>
  <si>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</si>
  <si>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</si>
  <si>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</si>
  <si>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</si>
  <si>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</si>
  <si>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</si>
  <si>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</si>
  <si>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</si>
  <si>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</si>
  <si>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</si>
  <si>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</si>
  <si>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</si>
  <si>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</si>
  <si>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</si>
  <si>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</si>
  <si>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</si>
  <si>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</si>
  <si>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</si>
  <si>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</si>
  <si>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</si>
  <si>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</si>
  <si>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</si>
  <si>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</si>
  <si>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</si>
  <si>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</si>
  <si>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</si>
  <si>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</si>
  <si>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</si>
  <si>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</si>
  <si>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</si>
  <si>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</si>
  <si>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</si>
  <si>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</si>
  <si>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</si>
  <si>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</si>
  <si>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</si>
  <si>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</si>
  <si>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</si>
  <si>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</si>
  <si>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</si>
  <si>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</si>
  <si>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</si>
  <si>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</si>
  <si>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</si>
  <si>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</si>
  <si>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</si>
  <si>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</si>
  <si>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</si>
  <si>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</si>
  <si>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</si>
  <si>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</si>
  <si>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</si>
  <si>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</si>
  <si>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</si>
  <si>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</si>
  <si>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</si>
  <si>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</si>
  <si>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</si>
  <si>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</si>
  <si>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</si>
  <si>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</si>
  <si>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</si>
  <si>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</si>
  <si>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</si>
  <si>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</si>
  <si>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</si>
  <si>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</si>
  <si>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</si>
  <si>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</si>
  <si>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</si>
  <si>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</si>
  <si>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</si>
  <si>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</si>
  <si>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</si>
  <si>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</si>
  <si>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</si>
  <si>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</si>
  <si>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</si>
  <si>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</si>
  <si>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</si>
  <si>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</si>
  <si>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</si>
  <si>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</si>
  <si>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</si>
  <si>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</si>
  <si>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</si>
  <si>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</si>
  <si>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</si>
  <si>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</si>
  <si>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</si>
  <si>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</si>
  <si>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</si>
  <si>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</si>
  <si>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</si>
  <si>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</si>
  <si>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</si>
  <si>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</si>
  <si>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</si>
  <si>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</si>
  <si>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</si>
  <si>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</si>
  <si>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</si>
  <si>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</si>
  <si>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</si>
  <si>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</si>
  <si>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</si>
  <si>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</si>
  <si>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</si>
  <si>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</si>
  <si>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</si>
  <si>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</si>
  <si>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</si>
  <si>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</si>
  <si>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</si>
  <si>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</si>
  <si>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</si>
  <si>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</si>
  <si>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</si>
  <si>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</si>
  <si>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</si>
  <si>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</si>
  <si>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</si>
  <si>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</si>
  <si>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</si>
  <si>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</si>
  <si>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</si>
  <si>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</si>
  <si>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</si>
  <si>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</si>
  <si>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</si>
  <si>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</si>
  <si>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</si>
  <si>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</si>
  <si>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</si>
  <si>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</si>
  <si>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</si>
  <si>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</si>
  <si>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</si>
  <si>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</si>
  <si>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</si>
  <si>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</si>
  <si>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</si>
  <si>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</si>
  <si>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</si>
  <si>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</si>
  <si>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</si>
  <si>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</si>
  <si>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</si>
  <si>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</si>
  <si>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</si>
  <si>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</si>
  <si>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</si>
  <si>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</si>
  <si>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</si>
  <si>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</si>
  <si>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</si>
  <si>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</si>
  <si>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</si>
  <si>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</si>
  <si>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</si>
  <si>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</si>
  <si>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</si>
  <si>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</si>
  <si>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</si>
  <si>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</si>
  <si>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</si>
  <si>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</si>
  <si>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</si>
  <si>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</si>
  <si>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</si>
  <si>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</si>
  <si>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</si>
  <si>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</si>
  <si>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</si>
  <si>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</si>
  <si>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</si>
  <si>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</si>
  <si>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</si>
  <si>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</si>
  <si>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</si>
  <si>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</si>
  <si>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</si>
  <si>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</si>
  <si>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</si>
  <si>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</si>
  <si>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</si>
  <si>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</si>
  <si>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</si>
  <si>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</si>
  <si>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</si>
  <si>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</si>
  <si>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</si>
  <si>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</si>
  <si>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</si>
  <si>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</si>
  <si>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</si>
  <si>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</si>
  <si>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</si>
  <si>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</si>
  <si>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</si>
  <si>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</si>
  <si>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</si>
  <si>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</si>
  <si>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</si>
  <si>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</si>
  <si>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</si>
  <si>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</si>
  <si>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</si>
  <si>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</si>
  <si>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</si>
  <si>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</si>
  <si>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</si>
  <si>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</si>
  <si>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</si>
  <si>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</si>
  <si>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</si>
  <si>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</si>
  <si>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</si>
  <si>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</si>
  <si>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</si>
  <si>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</si>
  <si>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</si>
  <si>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</si>
  <si>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</si>
  <si>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</si>
  <si>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</si>
  <si>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</si>
  <si>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</si>
  <si>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</si>
  <si>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</si>
  <si>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</si>
  <si>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</si>
  <si>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</si>
  <si>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</si>
  <si>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</si>
  <si>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</si>
  <si>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</si>
  <si>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</si>
  <si>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</si>
  <si>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</si>
  <si>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</si>
  <si>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</si>
  <si>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</si>
  <si>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</si>
  <si>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</si>
  <si>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</si>
  <si>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</si>
  <si>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</si>
  <si>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</si>
  <si>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</si>
  <si>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</si>
  <si>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</si>
  <si>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</si>
  <si>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</si>
  <si>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</si>
  <si>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</si>
  <si>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</si>
  <si>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</si>
  <si>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</si>
  <si>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</si>
  <si>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</si>
  <si>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</si>
  <si>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</si>
  <si>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</si>
  <si>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</si>
  <si>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</si>
  <si>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</si>
  <si>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</si>
  <si>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</si>
  <si>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</si>
  <si>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</si>
  <si>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</si>
  <si>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</si>
  <si>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</si>
  <si>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</si>
  <si>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</si>
  <si>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</si>
  <si>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</si>
  <si>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</si>
  <si>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</si>
  <si>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</si>
  <si>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</si>
  <si>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</si>
  <si>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</si>
  <si>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</si>
  <si>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</si>
  <si>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</si>
  <si>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</si>
  <si>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</si>
  <si>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</si>
  <si>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</si>
  <si>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</si>
  <si>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</si>
  <si>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</si>
  <si>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</si>
  <si>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</si>
  <si>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</si>
  <si>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</si>
  <si>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</si>
  <si>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</si>
  <si>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</si>
  <si>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</si>
  <si>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</si>
  <si>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</si>
  <si>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</si>
  <si>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</si>
  <si>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</si>
  <si>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</si>
  <si>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</si>
  <si>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</si>
  <si>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</si>
  <si>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</si>
  <si>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</si>
  <si>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</si>
  <si>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</si>
  <si>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</si>
  <si>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</si>
  <si>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</si>
  <si>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</si>
  <si>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</si>
  <si>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</si>
  <si>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</si>
  <si>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</si>
  <si>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</si>
  <si>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</si>
  <si>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</si>
  <si>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</si>
  <si>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</si>
  <si>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</si>
  <si>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</si>
  <si>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</si>
  <si>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</si>
  <si>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</si>
  <si>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</si>
  <si>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</si>
  <si>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</si>
  <si>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</si>
  <si>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</si>
  <si>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</si>
  <si>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</si>
  <si>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</si>
  <si>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</si>
  <si>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</si>
  <si>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</si>
  <si>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</si>
  <si>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</si>
  <si>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</si>
  <si>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</si>
  <si>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</si>
  <si>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</si>
  <si>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</si>
  <si>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</si>
  <si>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</si>
  <si>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</si>
  <si>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</si>
  <si>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</si>
  <si>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</si>
  <si>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</si>
  <si>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</si>
  <si>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</si>
  <si>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</si>
  <si>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</si>
  <si>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</si>
  <si>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</si>
  <si>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</si>
  <si>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</si>
  <si>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</si>
  <si>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</si>
  <si>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</si>
  <si>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</si>
  <si>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</si>
  <si>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</si>
  <si>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</si>
  <si>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</si>
  <si>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</si>
  <si>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</si>
  <si>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</si>
  <si>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</si>
  <si>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</si>
  <si>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</si>
  <si>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</si>
  <si>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</si>
  <si>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</si>
  <si>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</si>
  <si>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</si>
  <si>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</si>
  <si>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</si>
  <si>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</si>
  <si>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</si>
  <si>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</si>
  <si>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</si>
  <si>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</si>
  <si>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</si>
  <si>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</si>
  <si>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</si>
  <si>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</si>
  <si>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</si>
  <si>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</si>
  <si>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</si>
  <si>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</si>
  <si>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</si>
  <si>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</si>
  <si>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</si>
  <si>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</si>
  <si>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</si>
  <si>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</si>
  <si>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</si>
  <si>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</si>
  <si>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</si>
  <si>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</si>
  <si>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</si>
  <si>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</si>
  <si>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</si>
  <si>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</si>
  <si>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</si>
  <si>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</si>
  <si>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</si>
  <si>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</si>
  <si>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</si>
  <si>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</si>
  <si>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</si>
  <si>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</si>
  <si>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</si>
  <si>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</si>
  <si>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</si>
  <si>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</si>
  <si>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</si>
  <si>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</si>
  <si>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</si>
  <si>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</si>
  <si>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</si>
  <si>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</si>
  <si>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</si>
  <si>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</si>
  <si>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</si>
  <si>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</si>
  <si>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</si>
  <si>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</si>
  <si>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</si>
  <si>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</si>
  <si>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</si>
  <si>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</si>
  <si>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</si>
  <si>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</si>
  <si>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</si>
  <si>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</si>
  <si>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</si>
  <si>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</si>
  <si>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</si>
  <si>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</si>
  <si>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</si>
  <si>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</si>
  <si>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</si>
  <si>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</si>
  <si>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</si>
  <si>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</si>
  <si>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</si>
  <si>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</si>
  <si>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</si>
  <si>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</si>
  <si>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</si>
  <si>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</si>
  <si>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</si>
  <si>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</si>
  <si>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</si>
  <si>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</si>
  <si>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</si>
  <si>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</si>
  <si>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</si>
  <si>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</si>
  <si>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</si>
  <si>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</si>
  <si>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</si>
  <si>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</si>
  <si>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</si>
  <si>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</si>
  <si>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</si>
  <si>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</si>
  <si>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</si>
  <si>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</si>
  <si>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</si>
  <si>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</si>
  <si>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</si>
  <si>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</si>
  <si>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</si>
  <si>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</si>
  <si>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</si>
  <si>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</si>
  <si>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</si>
  <si>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</si>
  <si>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</si>
  <si>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</si>
  <si>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</si>
  <si>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</si>
  <si>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</si>
  <si>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</si>
  <si>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</si>
  <si>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</si>
  <si>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</si>
  <si>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</si>
  <si>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</si>
  <si>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</si>
  <si>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</si>
  <si>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</si>
  <si>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</si>
  <si>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</si>
  <si>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</si>
  <si>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</si>
  <si>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</si>
  <si>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</si>
  <si>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</si>
  <si>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</si>
  <si>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</si>
  <si>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</si>
  <si>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</si>
  <si>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</si>
  <si>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</si>
  <si>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</si>
  <si>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</si>
  <si>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</si>
  <si>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</si>
  <si>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</si>
  <si>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</si>
  <si>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</si>
  <si>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</si>
  <si>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</si>
  <si>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</si>
  <si>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</si>
  <si>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</si>
  <si>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</si>
  <si>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</si>
  <si>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</si>
  <si>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</si>
  <si>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</si>
  <si>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</si>
  <si>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</si>
  <si>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</si>
  <si>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</si>
  <si>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</si>
  <si>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</si>
  <si>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</si>
  <si>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</si>
  <si>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</si>
  <si>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</si>
  <si>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</si>
  <si>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</si>
  <si>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</si>
  <si>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</si>
  <si>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</si>
  <si>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</si>
  <si>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</si>
  <si>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</si>
  <si>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</si>
  <si>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</si>
  <si>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</si>
  <si>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</si>
  <si>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</si>
  <si>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</si>
  <si>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</si>
  <si>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</si>
  <si>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</si>
  <si>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</si>
  <si>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</si>
  <si>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</si>
  <si>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</si>
  <si>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</si>
  <si>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</si>
  <si>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</si>
  <si>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</si>
  <si>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</si>
  <si>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</si>
  <si>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</si>
  <si>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</si>
  <si>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</si>
  <si>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</si>
  <si>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</si>
  <si>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</si>
  <si>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</si>
  <si>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</si>
  <si>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</si>
  <si>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</si>
  <si>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</si>
  <si>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</si>
  <si>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</si>
  <si>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</si>
  <si>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</si>
  <si>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</si>
  <si>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</si>
  <si>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</si>
  <si>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</si>
  <si>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</si>
  <si>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</si>
  <si>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</si>
  <si>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</si>
  <si>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</si>
  <si>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</si>
  <si>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</si>
  <si>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</si>
  <si>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</si>
  <si>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</si>
  <si>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</si>
  <si>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</si>
  <si>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</si>
  <si>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</si>
  <si>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</si>
  <si>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</si>
  <si>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</si>
  <si>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</si>
  <si>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</si>
  <si>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</si>
  <si>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</si>
  <si>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</si>
  <si>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</si>
  <si>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</si>
  <si>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</si>
  <si>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</si>
  <si>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</si>
  <si>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</si>
  <si>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</si>
  <si>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</si>
  <si>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</si>
  <si>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</si>
  <si>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</si>
  <si>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</si>
  <si>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</si>
  <si>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</si>
  <si>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</si>
  <si>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</si>
  <si>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</si>
  <si>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</si>
  <si>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</si>
  <si>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</si>
  <si>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</si>
  <si>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</si>
  <si>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</si>
  <si>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</si>
  <si>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</si>
  <si>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</si>
  <si>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</si>
  <si>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</si>
  <si>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</si>
  <si>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</si>
  <si>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</si>
  <si>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</si>
  <si>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</si>
  <si>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</si>
  <si>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</si>
  <si>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</si>
  <si>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</si>
  <si>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</si>
  <si>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</si>
  <si>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</si>
  <si>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</si>
  <si>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</si>
  <si>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</si>
  <si>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</si>
  <si>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</si>
  <si>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</si>
  <si>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</si>
  <si>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</si>
  <si>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</si>
  <si>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</si>
  <si>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</si>
  <si>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</si>
  <si>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</si>
  <si>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</si>
  <si>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</si>
  <si>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</si>
  <si>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</si>
  <si>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</si>
  <si>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</si>
  <si>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</si>
  <si>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</si>
  <si>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</si>
  <si>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</si>
  <si>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</si>
  <si>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</si>
  <si>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</si>
  <si>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</si>
  <si>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</si>
  <si>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</si>
  <si>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</si>
  <si>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</si>
  <si>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</si>
  <si>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</si>
  <si>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</si>
  <si>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</si>
  <si>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</si>
  <si>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</si>
  <si>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</si>
  <si>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</si>
  <si>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</si>
  <si>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</si>
  <si>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</si>
  <si>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</si>
  <si>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</si>
  <si>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</si>
  <si>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</si>
  <si>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</si>
  <si>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</si>
  <si>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</si>
  <si>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</si>
  <si>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</si>
  <si>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</si>
  <si>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</si>
  <si>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</si>
  <si>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</si>
  <si>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</si>
  <si>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</si>
  <si>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</si>
  <si>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</si>
  <si>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</si>
  <si>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</si>
  <si>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</si>
  <si>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</si>
  <si>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</si>
  <si>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</si>
  <si>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</si>
  <si>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</si>
  <si>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</si>
  <si>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</si>
  <si>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</si>
  <si>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</si>
  <si>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</si>
  <si>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</si>
  <si>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</si>
  <si>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</si>
  <si>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</si>
  <si>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</si>
  <si>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</si>
  <si>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</si>
  <si>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</si>
  <si>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</si>
  <si>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</si>
  <si>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</si>
  <si>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</si>
  <si>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</si>
  <si>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</si>
  <si>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</si>
  <si>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</si>
  <si>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</si>
  <si>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</si>
  <si>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</si>
  <si>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</si>
  <si>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</si>
  <si>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</si>
  <si>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</si>
  <si>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</si>
  <si>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</si>
  <si>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</si>
  <si>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</si>
  <si>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</si>
  <si>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</si>
  <si>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</si>
  <si>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</si>
  <si>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</si>
  <si>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</si>
  <si>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</si>
  <si>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</si>
  <si>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</si>
  <si>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</si>
  <si>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</si>
  <si>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</si>
  <si>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</si>
  <si>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</si>
  <si>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</si>
  <si>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</si>
  <si>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</si>
  <si>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</si>
  <si>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</si>
  <si>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</si>
  <si>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</si>
  <si>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</si>
  <si>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</si>
  <si>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</si>
  <si>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</si>
  <si>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</si>
  <si>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</si>
  <si>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</si>
  <si>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</si>
  <si>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</si>
  <si>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</si>
  <si>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</si>
  <si>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</si>
  <si>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</si>
  <si>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</si>
  <si>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</si>
  <si>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</si>
  <si>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</si>
  <si>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</si>
  <si>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</si>
  <si>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</si>
  <si>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</si>
  <si>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</si>
  <si>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</si>
  <si>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</si>
  <si>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</si>
  <si>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</si>
  <si>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</si>
  <si>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</si>
  <si>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</si>
  <si>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</si>
  <si>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</si>
  <si>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</si>
  <si>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</si>
  <si>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</si>
  <si>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</si>
  <si>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</si>
  <si>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</si>
  <si>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</si>
  <si>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</si>
  <si>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</si>
  <si>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</si>
  <si>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</si>
  <si>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</si>
  <si>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</si>
  <si>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</si>
  <si>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</si>
  <si>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</si>
  <si>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</si>
  <si>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</si>
  <si>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</si>
  <si>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</si>
  <si>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</si>
  <si>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</si>
  <si>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</si>
  <si>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</si>
  <si>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</si>
  <si>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</si>
  <si>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</si>
  <si>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</si>
  <si>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</si>
  <si>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</si>
  <si>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</si>
  <si>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</si>
  <si>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</si>
  <si>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</si>
  <si>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</si>
  <si>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</si>
  <si>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</si>
  <si>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</si>
  <si>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</si>
  <si>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</si>
  <si>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</si>
  <si>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</si>
  <si>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</si>
  <si>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</si>
  <si>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</si>
  <si>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</si>
  <si>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</si>
  <si>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</si>
  <si>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</si>
  <si>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</si>
  <si>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</si>
  <si>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</si>
  <si>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</si>
  <si>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</si>
  <si>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</si>
  <si>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</si>
  <si>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</si>
  <si>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</si>
  <si>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</si>
  <si>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</si>
  <si>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</si>
  <si>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</si>
  <si>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</si>
  <si>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</si>
  <si>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</si>
  <si>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</si>
  <si>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</si>
  <si>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</si>
  <si>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</si>
  <si>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</si>
  <si>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</si>
  <si>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</si>
  <si>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</si>
  <si>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</si>
  <si>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</si>
  <si>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</si>
  <si>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</si>
  <si>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</si>
  <si>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</si>
  <si>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</si>
  <si>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</si>
  <si>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</si>
  <si>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</si>
  <si>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</si>
  <si>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</si>
  <si>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</si>
  <si>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</si>
  <si>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</si>
  <si>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</si>
  <si>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</si>
  <si>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</si>
  <si>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</si>
  <si>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</si>
  <si>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</si>
  <si>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</si>
  <si>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</si>
  <si>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</si>
  <si>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</si>
  <si>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</si>
  <si>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</si>
  <si>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</si>
  <si>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</si>
  <si>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</si>
  <si>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</si>
  <si>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</si>
  <si>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</si>
  <si>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</si>
  <si>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</si>
  <si>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</si>
  <si>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</si>
  <si>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</si>
  <si>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</si>
  <si>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</si>
  <si>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</si>
  <si>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</si>
  <si>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</si>
  <si>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</si>
  <si>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</si>
  <si>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</si>
  <si>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</si>
  <si>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</si>
  <si>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</si>
  <si>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</si>
  <si>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</si>
  <si>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</si>
  <si>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</si>
  <si>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</si>
  <si>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</si>
  <si>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</si>
  <si>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</si>
  <si>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</si>
  <si>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</si>
  <si>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</si>
  <si>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</si>
  <si>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</si>
  <si>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</si>
  <si>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</si>
  <si>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</si>
  <si>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</si>
  <si>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</si>
  <si>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</si>
  <si>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</si>
  <si>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</si>
  <si>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</si>
  <si>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</si>
  <si>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</si>
  <si>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</si>
  <si>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</si>
  <si>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</si>
  <si>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</si>
  <si>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</si>
  <si>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</si>
  <si>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</si>
  <si>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</si>
  <si>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</si>
  <si>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</si>
  <si>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</si>
  <si>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</si>
  <si>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</si>
  <si>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</si>
  <si>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</si>
  <si>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</si>
  <si>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</si>
  <si>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</si>
  <si>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</si>
  <si>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</si>
  <si>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</si>
  <si>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</si>
  <si>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</si>
  <si>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</si>
  <si>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</si>
  <si>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</si>
  <si>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</si>
  <si>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</si>
  <si>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</si>
  <si>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</si>
  <si>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</si>
  <si>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</si>
  <si>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</si>
  <si>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</si>
  <si>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</si>
  <si>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</si>
  <si>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</si>
  <si>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</si>
  <si>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</si>
  <si>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</si>
  <si>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</si>
  <si>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</si>
  <si>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</si>
  <si>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</si>
  <si>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</si>
  <si>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</si>
  <si>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</si>
  <si>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</si>
  <si>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</si>
  <si>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</si>
  <si>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</si>
  <si>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</si>
  <si>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</si>
  <si>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</si>
  <si>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</si>
  <si>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</si>
  <si>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</si>
  <si>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</si>
  <si>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</si>
  <si>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</si>
  <si>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</si>
  <si>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</si>
  <si>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</si>
  <si>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</si>
  <si>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</si>
  <si>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</si>
  <si>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</si>
  <si>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</si>
  <si>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</si>
  <si>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</si>
  <si>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</si>
  <si>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</si>
  <si>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</si>
  <si>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</si>
  <si>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</si>
  <si>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</si>
  <si>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</si>
  <si>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</si>
  <si>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</si>
  <si>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</si>
  <si>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</si>
  <si>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</si>
  <si>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</si>
  <si>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</si>
  <si>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</si>
  <si>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</si>
  <si>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</si>
  <si>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</si>
  <si>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</si>
  <si>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</si>
  <si>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</si>
  <si>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</si>
  <si>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</si>
  <si>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</si>
  <si>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</si>
  <si>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</si>
  <si>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</si>
  <si>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</si>
  <si>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</si>
  <si>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</si>
  <si>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</si>
  <si>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</si>
  <si>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</si>
  <si>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</si>
  <si>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</si>
  <si>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</si>
  <si>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</si>
  <si>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</si>
  <si>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</si>
  <si>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</si>
  <si>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</si>
  <si>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</si>
  <si>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</si>
  <si>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</si>
  <si>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</si>
  <si>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</si>
  <si>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</si>
  <si>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</si>
  <si>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</si>
  <si>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</si>
  <si>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</si>
  <si>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</si>
  <si>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</si>
  <si>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</si>
  <si>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</si>
  <si>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</si>
  <si>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</si>
  <si>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</si>
  <si>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</si>
  <si>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</si>
  <si>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</si>
  <si>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</si>
  <si>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</si>
  <si>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</si>
  <si>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</si>
  <si>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</si>
  <si>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</si>
  <si>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</si>
  <si>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</si>
  <si>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</si>
  <si>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</si>
  <si>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</si>
  <si>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</si>
  <si>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</si>
  <si>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</si>
  <si>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</si>
  <si>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</si>
  <si>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</si>
  <si>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</si>
  <si>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</si>
  <si>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</si>
  <si>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</si>
  <si>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</si>
  <si>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</si>
  <si>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</si>
  <si>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</si>
  <si>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</si>
  <si>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</si>
  <si>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</si>
  <si>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</si>
  <si>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</si>
  <si>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</si>
  <si>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</si>
  <si>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</si>
  <si>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</si>
  <si>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</si>
  <si>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</si>
  <si>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</si>
  <si>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</si>
  <si>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</si>
  <si>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</si>
  <si>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</si>
  <si>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</si>
  <si>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</si>
  <si>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</si>
  <si>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</si>
  <si>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</si>
  <si>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</si>
  <si>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</si>
  <si>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</si>
  <si>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</si>
  <si>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</si>
  <si>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</si>
  <si>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</si>
  <si>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</si>
  <si>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</si>
  <si>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</si>
  <si>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</si>
  <si>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</si>
  <si>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</si>
  <si>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</si>
  <si>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</si>
  <si>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</si>
  <si>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</si>
  <si>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</si>
  <si>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</si>
  <si>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</si>
  <si>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</si>
  <si>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</si>
  <si>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</si>
  <si>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</si>
  <si>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</si>
  <si>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</si>
  <si>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</si>
  <si>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</si>
  <si>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</si>
  <si>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</si>
  <si>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</si>
  <si>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</si>
  <si>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</si>
  <si>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</si>
  <si>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</si>
  <si>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</si>
  <si>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</si>
  <si>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</si>
  <si>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</si>
  <si>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</si>
  <si>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</si>
  <si>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</si>
  <si>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</si>
  <si>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</si>
  <si>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</si>
  <si>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</si>
  <si>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</si>
  <si>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</si>
  <si>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</si>
  <si>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</si>
  <si>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</si>
  <si>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</si>
  <si>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</si>
  <si>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</si>
  <si>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</si>
  <si>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</si>
  <si>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</si>
  <si>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</si>
  <si>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</si>
  <si>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</si>
  <si>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</si>
  <si>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</si>
  <si>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</si>
  <si>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</si>
  <si>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</si>
  <si>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</si>
  <si>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</si>
  <si>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</si>
  <si>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</si>
  <si>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</si>
  <si>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</si>
  <si>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</si>
  <si>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</si>
  <si>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</si>
  <si>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</si>
  <si>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</si>
  <si>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</si>
  <si>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</si>
  <si>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</si>
  <si>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</si>
  <si>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</si>
  <si>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</si>
  <si>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</si>
  <si>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</si>
  <si>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</si>
  <si>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</si>
  <si>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</si>
  <si>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</si>
  <si>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</si>
  <si>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</si>
  <si>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</si>
  <si>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</si>
  <si>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</si>
  <si>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</si>
  <si>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</si>
  <si>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</si>
  <si>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</si>
  <si>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</si>
  <si>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</si>
  <si>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</si>
  <si>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</si>
  <si>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</si>
  <si>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</si>
  <si>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</si>
  <si>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</si>
  <si>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</si>
  <si>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</si>
  <si>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</si>
  <si>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</si>
  <si>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</si>
  <si>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</si>
  <si>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</si>
  <si>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</si>
  <si>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</si>
  <si>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</si>
  <si>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</si>
  <si>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</si>
  <si>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</si>
  <si>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</si>
  <si>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</si>
  <si>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</si>
  <si>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</si>
  <si>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</si>
  <si>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</si>
  <si>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</si>
  <si>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</si>
  <si>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</si>
  <si>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</si>
  <si>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</si>
  <si>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</si>
  <si>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</si>
  <si>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</si>
  <si>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</si>
  <si>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</si>
  <si>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</si>
  <si>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</si>
  <si>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</si>
  <si>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</si>
  <si>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</si>
  <si>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</si>
  <si>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</si>
  <si>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</si>
  <si>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</si>
  <si>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</si>
  <si>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</si>
  <si>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</si>
  <si>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</si>
  <si>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</si>
  <si>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</si>
  <si>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</si>
  <si>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</si>
  <si>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</si>
  <si>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</si>
  <si>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</si>
  <si>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</si>
  <si>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</si>
  <si>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</si>
  <si>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</si>
  <si>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</si>
  <si>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</si>
  <si>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</si>
  <si>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</si>
  <si>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</si>
  <si>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</si>
  <si>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</si>
  <si>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</si>
  <si>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</si>
  <si>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</si>
  <si>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</si>
  <si>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</si>
  <si>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</si>
  <si>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</si>
  <si>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</si>
  <si>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</si>
  <si>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</si>
  <si>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</si>
  <si>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</si>
  <si>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</si>
  <si>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</si>
  <si>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</si>
  <si>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</si>
  <si>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</si>
  <si>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</si>
  <si>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</si>
  <si>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</si>
  <si>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</si>
  <si>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</si>
  <si>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</si>
  <si>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</si>
  <si>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</si>
  <si>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</si>
  <si>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</si>
  <si>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</si>
  <si>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</si>
  <si>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</si>
  <si>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</si>
  <si>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</si>
  <si>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</si>
  <si>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</si>
  <si>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</si>
  <si>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</si>
  <si>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</si>
  <si>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</si>
  <si>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</si>
  <si>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</si>
  <si>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</si>
  <si>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</si>
  <si>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</si>
  <si>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</si>
  <si>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</si>
  <si>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</si>
  <si>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</si>
  <si>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</si>
  <si>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</si>
  <si>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</si>
  <si>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</si>
  <si>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</si>
  <si>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</si>
  <si>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</si>
  <si>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</si>
  <si>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</si>
  <si>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</si>
  <si>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</si>
  <si>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</si>
  <si>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</si>
  <si>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</si>
  <si>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</si>
  <si>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</si>
  <si>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</si>
  <si>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</si>
  <si>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</si>
  <si>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</si>
  <si>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</si>
  <si>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</si>
  <si>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</si>
  <si>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</si>
  <si>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</si>
  <si>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</si>
  <si>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</si>
  <si>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</si>
  <si>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</si>
  <si>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</si>
  <si>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</si>
  <si>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</si>
  <si>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</si>
  <si>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</si>
  <si>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</si>
  <si>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</si>
  <si>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</si>
  <si>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</si>
  <si>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</si>
  <si>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</si>
  <si>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</si>
  <si>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</si>
  <si>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</si>
  <si>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</si>
  <si>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</si>
  <si>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</si>
  <si>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</si>
  <si>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</si>
  <si>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</si>
  <si>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</si>
  <si>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</si>
  <si>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</si>
  <si>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</si>
  <si>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</si>
  <si>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</si>
  <si>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</si>
  <si>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</si>
  <si>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</si>
  <si>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</si>
  <si>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</si>
  <si>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</si>
  <si>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</si>
  <si>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</si>
  <si>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</si>
  <si>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</si>
  <si>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</si>
  <si>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</si>
  <si>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</si>
  <si>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</si>
  <si>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</si>
  <si>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</si>
  <si>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</si>
  <si>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</si>
  <si>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</si>
  <si>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</si>
  <si>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</si>
  <si>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</si>
  <si>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</si>
  <si>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</si>
  <si>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</si>
  <si>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</si>
  <si>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</si>
  <si>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</si>
  <si>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</si>
  <si>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</si>
  <si>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</si>
  <si>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</si>
  <si>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</si>
  <si>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</si>
  <si>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</si>
  <si>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</si>
  <si>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</si>
  <si>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</si>
  <si>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</si>
  <si>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</si>
  <si>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</si>
  <si>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</si>
  <si>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</si>
  <si>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</si>
  <si>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</si>
  <si>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</si>
  <si>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</si>
  <si>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</si>
  <si>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</si>
  <si>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</si>
  <si>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</si>
  <si>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</si>
  <si>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</si>
  <si>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</si>
  <si>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</si>
  <si>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</si>
  <si>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</si>
  <si>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</si>
  <si>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</si>
  <si>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</si>
  <si>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</si>
  <si>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</si>
  <si>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</si>
  <si>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</si>
  <si>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</si>
  <si>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</si>
  <si>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</si>
  <si>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</si>
  <si>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</si>
  <si>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</si>
  <si>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</si>
  <si>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</si>
  <si>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</si>
  <si>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</si>
  <si>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</si>
  <si>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</si>
  <si>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</si>
  <si>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</si>
  <si>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</si>
  <si>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</si>
  <si>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</si>
  <si>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</si>
  <si>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</si>
  <si>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</si>
  <si>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</si>
  <si>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</si>
  <si>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</si>
  <si>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</si>
  <si>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</si>
  <si>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</si>
  <si>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</si>
  <si>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</si>
  <si>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</si>
  <si>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</si>
  <si>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</si>
  <si>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</si>
  <si>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</si>
  <si>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</si>
  <si>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</si>
  <si>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</si>
  <si>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</si>
  <si>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</si>
  <si>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</si>
  <si>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</si>
  <si>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</si>
  <si>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</si>
  <si>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</si>
  <si>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</si>
  <si>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</si>
  <si>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</si>
  <si>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</si>
  <si>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</si>
  <si>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</si>
  <si>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</si>
  <si>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</si>
  <si>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</si>
  <si>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</si>
  <si>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</si>
  <si>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</si>
  <si>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</si>
  <si>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</si>
  <si>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</si>
  <si>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</si>
  <si>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</si>
  <si>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</si>
  <si>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</si>
  <si>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</si>
  <si>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</si>
  <si>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</si>
  <si>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</si>
  <si>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</si>
  <si>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</si>
  <si>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</si>
  <si>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</si>
  <si>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</si>
  <si>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</si>
  <si>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</si>
  <si>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</si>
  <si>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</si>
  <si>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</si>
  <si>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</si>
  <si>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</si>
  <si>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</si>
  <si>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</si>
  <si>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</si>
  <si>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</si>
  <si>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</si>
  <si>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</si>
  <si>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</si>
  <si>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</si>
  <si>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</si>
  <si>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</si>
  <si>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</si>
  <si>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</si>
  <si>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</si>
  <si>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</si>
  <si>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</si>
  <si>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</si>
  <si>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</si>
  <si>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</si>
  <si>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</si>
  <si>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</si>
  <si>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</si>
  <si>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</si>
  <si>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</si>
  <si>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</si>
  <si>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</si>
  <si>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</si>
  <si>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</si>
  <si>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</si>
  <si>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</si>
  <si>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</si>
  <si>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</si>
  <si>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</si>
  <si>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</si>
  <si>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</si>
  <si>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</si>
  <si>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</si>
  <si>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</si>
  <si>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</si>
  <si>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</si>
  <si>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</si>
  <si>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</si>
  <si>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</si>
  <si>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</si>
  <si>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</si>
  <si>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</si>
  <si>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</si>
  <si>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</si>
  <si>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</si>
  <si>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</si>
  <si>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</si>
  <si>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</si>
  <si>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</si>
  <si>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</si>
  <si>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</si>
  <si>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</si>
  <si>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</si>
  <si>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</si>
  <si>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</si>
  <si>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</si>
  <si>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</si>
  <si>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</si>
  <si>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</si>
  <si>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</si>
  <si>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</si>
  <si>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</si>
  <si>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</si>
  <si>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</si>
  <si>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</si>
  <si>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</si>
  <si>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</si>
  <si>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</si>
  <si>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</si>
  <si>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</si>
  <si>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</si>
  <si>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</si>
  <si>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</si>
  <si>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</si>
  <si>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</si>
  <si>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</si>
  <si>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</si>
  <si>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</si>
  <si>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</si>
  <si>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</si>
  <si>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</si>
  <si>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</si>
  <si>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</si>
  <si>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</si>
  <si>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</si>
  <si>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</si>
  <si>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</si>
  <si>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</si>
  <si>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</si>
  <si>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</si>
  <si>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</si>
  <si>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</si>
  <si>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</si>
  <si>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</si>
  <si>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</si>
  <si>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</si>
  <si>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</si>
  <si>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</si>
  <si>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</si>
  <si>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</si>
  <si>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</si>
  <si>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</si>
  <si>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</si>
  <si>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</si>
  <si>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</si>
  <si>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</si>
  <si>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</si>
  <si>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</si>
  <si>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</si>
  <si>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</si>
  <si>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</si>
  <si>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</si>
  <si>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</si>
  <si>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</si>
  <si>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</si>
  <si>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</si>
  <si>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</si>
  <si>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</si>
  <si>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</si>
  <si>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</si>
  <si>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</si>
  <si>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</si>
  <si>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</si>
  <si>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</si>
  <si>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</si>
  <si>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</si>
  <si>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</si>
  <si>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</si>
  <si>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</si>
  <si>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</si>
  <si>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</si>
  <si>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</si>
  <si>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</si>
  <si>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</si>
  <si>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</si>
  <si>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</si>
  <si>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</si>
  <si>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</si>
  <si>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</si>
  <si>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</si>
  <si>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</si>
  <si>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</si>
  <si>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</si>
  <si>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</si>
  <si>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</si>
  <si>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</si>
  <si>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</si>
  <si>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</si>
  <si>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</si>
  <si>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</si>
  <si>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</si>
  <si>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</si>
  <si>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</si>
  <si>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</si>
  <si>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</si>
  <si>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</si>
  <si>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</si>
  <si>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</si>
  <si>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</si>
  <si>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</si>
  <si>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</si>
  <si>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</si>
  <si>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</si>
  <si>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</si>
  <si>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</si>
  <si>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</si>
  <si>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</si>
  <si>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</si>
  <si>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</si>
  <si>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</si>
  <si>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</si>
  <si>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</si>
  <si>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</si>
  <si>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</si>
  <si>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</si>
  <si>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</si>
  <si>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</si>
  <si>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</si>
  <si>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</si>
  <si>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</si>
  <si>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</si>
  <si>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</si>
  <si>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</si>
  <si>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</si>
  <si>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</si>
  <si>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</si>
  <si>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</si>
  <si>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</si>
  <si>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</si>
  <si>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</si>
  <si>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</si>
  <si>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</si>
  <si>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</si>
  <si>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</si>
  <si>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</si>
  <si>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</si>
  <si>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</si>
  <si>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</si>
  <si>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</si>
  <si>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</si>
  <si>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</si>
  <si>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</si>
  <si>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</si>
  <si>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</si>
  <si>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</si>
  <si>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</si>
  <si>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</si>
  <si>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</si>
  <si>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</si>
  <si>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</si>
  <si>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</si>
  <si>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</si>
  <si>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</si>
  <si>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</si>
  <si>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</si>
  <si>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</si>
  <si>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</si>
  <si>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</si>
  <si>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</si>
  <si>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</si>
  <si>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</si>
  <si>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</si>
  <si>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</si>
  <si>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</si>
  <si>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</si>
  <si>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</si>
  <si>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</si>
  <si>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</si>
  <si>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</si>
  <si>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</si>
  <si>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</si>
  <si>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</si>
  <si>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</si>
  <si>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</si>
  <si>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</si>
  <si>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</si>
  <si>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</si>
  <si>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</si>
  <si>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</si>
  <si>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</si>
  <si>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</si>
  <si>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</si>
  <si>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</si>
  <si>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</si>
  <si>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</si>
  <si>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</si>
  <si>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</si>
  <si>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</si>
  <si>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</si>
  <si>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</si>
  <si>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</si>
  <si>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</si>
  <si>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</si>
  <si>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</si>
  <si>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</si>
  <si>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</si>
  <si>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</si>
  <si>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</si>
  <si>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</si>
  <si>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</si>
  <si>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</si>
  <si>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</si>
  <si>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</si>
  <si>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</si>
  <si>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</si>
  <si>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</si>
  <si>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</si>
  <si>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</si>
  <si>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</si>
  <si>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</si>
  <si>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</si>
  <si>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</si>
  <si>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</si>
  <si>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</si>
  <si>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</si>
  <si>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</si>
  <si>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</si>
  <si>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</si>
  <si>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</si>
  <si>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</si>
  <si>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</si>
  <si>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</si>
  <si>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</si>
  <si>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</si>
  <si>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</si>
  <si>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</si>
  <si>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</si>
  <si>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</si>
  <si>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</si>
  <si>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</si>
  <si>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</si>
  <si>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</si>
  <si>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</si>
  <si>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</si>
  <si>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</si>
  <si>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</si>
  <si>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</si>
  <si>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</si>
  <si>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</si>
  <si>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</si>
  <si>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</si>
  <si>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</si>
  <si>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</si>
  <si>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</si>
  <si>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</si>
  <si>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</si>
  <si>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</si>
  <si>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</si>
  <si>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</si>
  <si>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</si>
  <si>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</si>
  <si>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</si>
  <si>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</si>
  <si>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</si>
  <si>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</si>
  <si>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</si>
  <si>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</si>
  <si>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</si>
  <si>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</si>
  <si>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</si>
  <si>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</si>
  <si>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</si>
  <si>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</si>
  <si>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</si>
  <si>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</si>
  <si>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</si>
  <si>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</si>
  <si>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</si>
  <si>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</si>
  <si>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</si>
  <si>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</si>
  <si>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</si>
  <si>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</si>
  <si>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</si>
  <si>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</si>
  <si>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</si>
  <si>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</si>
  <si>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</si>
  <si>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</si>
  <si>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</si>
  <si>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</si>
  <si>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</si>
  <si>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</si>
  <si>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</si>
  <si>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</si>
  <si>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</si>
  <si>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</si>
  <si>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</si>
  <si>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</si>
  <si>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</si>
  <si>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</si>
  <si>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</si>
  <si>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</si>
  <si>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</si>
  <si>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</si>
  <si>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</si>
  <si>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</si>
  <si>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</si>
  <si>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</si>
  <si>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</si>
  <si>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</si>
  <si>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</si>
  <si>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</si>
  <si>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</si>
  <si>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</si>
  <si>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</si>
  <si>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</si>
  <si>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</si>
  <si>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</si>
  <si>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</si>
  <si>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</si>
  <si>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</si>
  <si>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</si>
  <si>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</si>
  <si>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</si>
  <si>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</si>
  <si>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</si>
  <si>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</si>
  <si>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</si>
  <si>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</si>
  <si>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</si>
  <si>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</si>
  <si>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</si>
  <si>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</si>
  <si>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</si>
  <si>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</si>
  <si>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</si>
  <si>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</si>
  <si>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</si>
  <si>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</si>
  <si>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</si>
  <si>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</si>
  <si>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</si>
  <si>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</si>
  <si>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</si>
  <si>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</si>
  <si>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</si>
  <si>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</si>
  <si>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</si>
  <si>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</si>
  <si>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</si>
  <si>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</si>
  <si>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</si>
  <si>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</si>
  <si>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</si>
  <si>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</si>
  <si>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</si>
  <si>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</si>
  <si>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</si>
  <si>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</si>
  <si>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</si>
  <si>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</si>
  <si>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</si>
  <si>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</si>
  <si>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</si>
  <si>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</si>
  <si>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</si>
  <si>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</si>
  <si>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</si>
  <si>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</si>
  <si>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</si>
  <si>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</si>
  <si>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</si>
  <si>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</si>
  <si>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</si>
  <si>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</si>
  <si>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</si>
  <si>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</si>
  <si>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</si>
  <si>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</si>
  <si>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</si>
  <si>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</si>
  <si>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</si>
  <si>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</si>
  <si>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</si>
  <si>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</si>
  <si>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</si>
  <si>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</si>
  <si>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</si>
  <si>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</si>
  <si>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</si>
  <si>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</si>
  <si>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</si>
  <si>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</si>
  <si>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</si>
  <si>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</si>
  <si>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</si>
  <si>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</si>
  <si>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</si>
  <si>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</si>
  <si>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</si>
  <si>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</si>
  <si>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</si>
  <si>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</si>
  <si>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</si>
  <si>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</si>
  <si>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</si>
  <si>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</si>
  <si>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</si>
  <si>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</si>
  <si>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</si>
  <si>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</si>
  <si>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</si>
  <si>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</si>
  <si>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</si>
  <si>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</si>
  <si>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</si>
  <si>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</si>
  <si>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</si>
  <si>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</si>
  <si>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</si>
  <si>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</si>
  <si>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</si>
  <si>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</si>
  <si>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</si>
  <si>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</si>
  <si>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</si>
  <si>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</si>
  <si>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</si>
  <si>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</si>
  <si>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</si>
  <si>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</si>
  <si>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</si>
  <si>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</si>
  <si>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</si>
  <si>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</si>
  <si>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</si>
  <si>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</si>
  <si>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</si>
  <si>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</si>
  <si>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</si>
  <si>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</si>
  <si>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</si>
  <si>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</si>
  <si>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</si>
  <si>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</si>
  <si>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</si>
  <si>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</si>
  <si>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</si>
  <si>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</si>
  <si>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</si>
  <si>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</si>
  <si>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</si>
  <si>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</si>
  <si>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</si>
  <si>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</si>
  <si>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</si>
  <si>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</si>
  <si>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</si>
  <si>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</si>
  <si>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</si>
  <si>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</si>
  <si>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</si>
  <si>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</si>
  <si>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</si>
  <si>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</si>
  <si>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</si>
  <si>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</si>
  <si>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</si>
  <si>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</si>
  <si>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</si>
  <si>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</si>
  <si>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</si>
  <si>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</si>
  <si>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</si>
  <si>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</si>
  <si>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</si>
  <si>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</si>
  <si>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</si>
  <si>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</si>
  <si>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</si>
  <si>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</si>
  <si>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</si>
  <si>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</si>
  <si>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</si>
  <si>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</si>
  <si>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</si>
  <si>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</si>
  <si>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</si>
  <si>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</si>
  <si>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</si>
  <si>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</si>
  <si>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</si>
  <si>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</si>
  <si>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</si>
  <si>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</si>
  <si>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</si>
  <si>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</si>
  <si>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</si>
  <si>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</si>
  <si>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</si>
  <si>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</si>
  <si>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</si>
  <si>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</si>
  <si>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</si>
  <si>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</si>
  <si>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</si>
  <si>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</si>
  <si>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</si>
  <si>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</si>
  <si>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</si>
  <si>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</si>
  <si>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</si>
  <si>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</si>
  <si>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</si>
  <si>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</si>
  <si>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</si>
  <si>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</si>
  <si>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</si>
  <si>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</si>
  <si>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</si>
  <si>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</si>
  <si>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</si>
  <si>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</si>
  <si>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</si>
  <si>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</si>
  <si>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</si>
  <si>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</si>
  <si>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</si>
  <si>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</si>
  <si>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</si>
  <si>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</si>
  <si>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</si>
  <si>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</si>
  <si>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</si>
  <si>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</si>
  <si>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</si>
  <si>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</si>
  <si>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</si>
  <si>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</si>
  <si>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</si>
  <si>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</si>
  <si>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</si>
  <si>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</si>
  <si>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</si>
  <si>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</si>
  <si>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</si>
  <si>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</si>
  <si>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</si>
  <si>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</si>
  <si>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</si>
  <si>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</si>
  <si>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</si>
  <si>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</si>
  <si>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</si>
  <si>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</si>
  <si>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</si>
  <si>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</si>
  <si>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</si>
  <si>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</si>
  <si>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</si>
  <si>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</si>
  <si>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</si>
  <si>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</si>
  <si>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</si>
  <si>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</si>
  <si>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</si>
  <si>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</si>
  <si>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</si>
  <si>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</si>
  <si>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</si>
  <si>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</si>
  <si>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</si>
  <si>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</si>
  <si>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</si>
  <si>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</si>
  <si>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</si>
  <si>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</si>
  <si>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</si>
  <si>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</si>
  <si>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</si>
  <si>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</si>
  <si>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</si>
  <si>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</si>
  <si>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</si>
  <si>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</si>
  <si>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</si>
  <si>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</si>
  <si>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</si>
  <si>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</si>
  <si>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</si>
  <si>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</si>
  <si>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</si>
  <si>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</si>
  <si>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</si>
  <si>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</si>
  <si>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</si>
  <si>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</si>
  <si>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</si>
  <si>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</si>
  <si>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</si>
  <si>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</si>
  <si>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</si>
  <si>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</si>
  <si>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</si>
  <si>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</si>
  <si>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</si>
  <si>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</si>
  <si>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</si>
  <si>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</si>
  <si>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</si>
  <si>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</si>
  <si>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</si>
  <si>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</si>
  <si>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</si>
  <si>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</si>
  <si>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</si>
  <si>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</si>
  <si>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</si>
  <si>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</si>
  <si>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</si>
  <si>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</si>
  <si>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</si>
  <si>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</si>
  <si>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</si>
  <si>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</si>
  <si>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</si>
  <si>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</si>
  <si>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</si>
  <si>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</si>
  <si>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</si>
  <si>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</si>
  <si>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</si>
  <si>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</si>
  <si>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</si>
  <si>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</si>
  <si>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</si>
  <si>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</si>
  <si>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</si>
  <si>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</si>
  <si>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</si>
  <si>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</si>
  <si>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</si>
  <si>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</si>
  <si>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</si>
  <si>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</si>
  <si>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</si>
  <si>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</si>
  <si>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</si>
  <si>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</si>
  <si>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</si>
  <si>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</si>
  <si>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</si>
  <si>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</si>
  <si>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</si>
  <si>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</si>
  <si>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</si>
  <si>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</si>
  <si>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</si>
  <si>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</si>
  <si>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</si>
  <si>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</si>
  <si>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</si>
  <si>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</si>
  <si>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</si>
  <si>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</si>
  <si>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</si>
  <si>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</si>
  <si>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</si>
  <si>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</si>
  <si>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</si>
  <si>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</si>
  <si>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</si>
  <si>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</si>
  <si>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</si>
  <si>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</si>
  <si>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</si>
  <si>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</si>
  <si>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</si>
  <si>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</si>
  <si>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</si>
  <si>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</si>
  <si>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</si>
  <si>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</si>
  <si>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</si>
  <si>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</si>
  <si>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</si>
  <si>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</si>
  <si>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</si>
  <si>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</si>
  <si>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</si>
  <si>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</si>
  <si>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</si>
  <si>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</si>
  <si>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</si>
  <si>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</si>
  <si>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</si>
  <si>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</si>
  <si>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</si>
  <si>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</si>
  <si>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</si>
  <si>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</si>
  <si>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</si>
  <si>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</si>
  <si>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</si>
  <si>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</si>
  <si>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</si>
  <si>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</si>
  <si>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</si>
  <si>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</si>
  <si>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</si>
  <si>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</si>
  <si>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</si>
  <si>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</si>
  <si>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</si>
  <si>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</si>
  <si>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</si>
  <si>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</si>
  <si>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</si>
  <si>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</si>
  <si>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</si>
  <si>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</si>
  <si>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</si>
  <si>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</si>
  <si>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</si>
  <si>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</si>
  <si>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</si>
  <si>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</si>
  <si>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</si>
  <si>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</si>
  <si>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</si>
  <si>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</si>
  <si>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</si>
  <si>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</si>
  <si>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</si>
  <si>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</si>
  <si>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</si>
  <si>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</si>
  <si>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</si>
  <si>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</si>
  <si>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</si>
  <si>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</si>
  <si>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</si>
  <si>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</si>
  <si>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</si>
  <si>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</si>
  <si>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</si>
  <si>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</si>
  <si>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</si>
  <si>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</si>
  <si>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</si>
  <si>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</si>
  <si>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</si>
  <si>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</si>
  <si>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</si>
  <si>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</si>
  <si>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</si>
  <si>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</si>
  <si>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</si>
  <si>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</si>
  <si>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</si>
  <si>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</si>
  <si>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</si>
  <si>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</si>
  <si>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</si>
  <si>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</si>
  <si>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</si>
  <si>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</si>
  <si>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</si>
  <si>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</si>
  <si>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</si>
  <si>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</si>
  <si>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</si>
  <si>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</si>
  <si>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</si>
  <si>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</si>
  <si>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</si>
  <si>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</si>
  <si>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</si>
  <si>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</si>
  <si>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</si>
  <si>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</si>
  <si>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</si>
  <si>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</si>
  <si>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</si>
  <si>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</si>
  <si>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</si>
  <si>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</si>
  <si>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</si>
  <si>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</si>
  <si>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</si>
  <si>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</si>
  <si>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</si>
  <si>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</si>
  <si>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</si>
  <si>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</si>
  <si>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</si>
  <si>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</si>
  <si>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</si>
  <si>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</si>
  <si>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</si>
  <si>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</si>
  <si>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</si>
  <si>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</si>
  <si>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</si>
  <si>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</si>
  <si>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</si>
  <si>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</si>
  <si>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</si>
  <si>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</si>
  <si>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</si>
  <si>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</si>
  <si>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</si>
  <si>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</si>
  <si>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</si>
  <si>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</si>
  <si>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</si>
  <si>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</si>
  <si>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</si>
  <si>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</si>
  <si>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</si>
  <si>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</si>
  <si>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</si>
  <si>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</si>
  <si>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</si>
  <si>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</si>
  <si>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</si>
  <si>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</si>
  <si>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</si>
  <si>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</si>
  <si>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</si>
  <si>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</si>
  <si>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</si>
  <si>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</si>
  <si>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</si>
  <si>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</si>
  <si>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</si>
  <si>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</si>
  <si>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</si>
  <si>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</si>
  <si>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</si>
  <si>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</si>
  <si>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</si>
  <si>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</si>
  <si>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</si>
  <si>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</si>
  <si>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</si>
  <si>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</si>
  <si>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</si>
  <si>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</si>
  <si>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</si>
  <si>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</si>
  <si>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</si>
  <si>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</si>
  <si>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</si>
  <si>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</si>
  <si>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</si>
  <si>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</si>
  <si>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</si>
  <si>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</si>
  <si>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</si>
  <si>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</si>
  <si>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</si>
  <si>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</si>
  <si>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</si>
  <si>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</si>
  <si>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</si>
  <si>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</si>
  <si>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</si>
  <si>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</si>
  <si>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</si>
  <si>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</si>
  <si>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</si>
  <si>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</si>
  <si>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</si>
  <si>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</si>
  <si>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</si>
  <si>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</si>
  <si>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</si>
  <si>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</si>
  <si>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</si>
  <si>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</si>
  <si>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</si>
  <si>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</si>
  <si>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</si>
  <si>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</si>
  <si>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</si>
  <si>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</si>
  <si>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</si>
  <si>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</si>
  <si>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</si>
  <si>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</si>
  <si>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</si>
  <si>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</si>
  <si>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</si>
  <si>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</si>
  <si>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</si>
  <si>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</si>
  <si>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</si>
  <si>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</si>
  <si>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</si>
  <si>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</si>
  <si>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</si>
  <si>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</si>
  <si>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</si>
  <si>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</si>
  <si>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</si>
  <si>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</si>
  <si>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</si>
  <si>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</si>
  <si>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</si>
  <si>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</si>
  <si>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</si>
  <si>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</si>
  <si>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</si>
  <si>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</si>
  <si>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</si>
  <si>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</si>
  <si>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</si>
  <si>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</si>
  <si>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</si>
  <si>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</si>
  <si>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</si>
  <si>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</si>
  <si>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</si>
  <si>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</si>
  <si>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</si>
  <si>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</si>
  <si>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</si>
  <si>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</si>
  <si>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</si>
  <si>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</si>
  <si>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</si>
  <si>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</si>
  <si>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</si>
  <si>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</si>
  <si>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</si>
  <si>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</si>
  <si>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</si>
  <si>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</si>
  <si>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</si>
  <si>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</si>
  <si>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</si>
  <si>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</si>
  <si>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</si>
  <si>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</si>
  <si>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</si>
  <si>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</si>
  <si>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</si>
  <si>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</si>
  <si>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</si>
  <si>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</si>
  <si>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</si>
  <si>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</si>
  <si>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</si>
  <si>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</si>
  <si>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</si>
  <si>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</si>
  <si>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</si>
  <si>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</si>
  <si>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</si>
  <si>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</si>
  <si>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</si>
  <si>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</si>
  <si>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</si>
  <si>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</si>
  <si>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</si>
  <si>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</si>
  <si>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</si>
  <si>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</si>
  <si>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</si>
  <si>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</si>
  <si>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</si>
  <si>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</si>
  <si>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</si>
  <si>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</si>
  <si>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</si>
  <si>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</si>
  <si>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</si>
  <si>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</si>
  <si>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</si>
  <si>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</si>
  <si>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</si>
  <si>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</si>
  <si>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</si>
  <si>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</si>
  <si>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</si>
  <si>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</si>
  <si>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</si>
  <si>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</si>
  <si>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</si>
  <si>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</si>
  <si>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</si>
  <si>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</si>
  <si>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</si>
  <si>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</si>
  <si>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</si>
  <si>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</si>
  <si>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</si>
  <si>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</si>
  <si>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</si>
  <si>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</si>
  <si>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</si>
  <si>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</si>
  <si>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</si>
  <si>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</si>
  <si>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</si>
  <si>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</si>
  <si>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</si>
  <si>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</si>
  <si>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</si>
  <si>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</si>
  <si>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</si>
  <si>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</si>
  <si>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</si>
  <si>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</si>
  <si>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</si>
  <si>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</si>
  <si>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</si>
  <si>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</si>
  <si>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</si>
  <si>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</si>
  <si>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</si>
  <si>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</si>
  <si>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</si>
  <si>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</si>
  <si>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</si>
  <si>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</si>
  <si>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</si>
  <si>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</si>
  <si>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</si>
  <si>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</si>
  <si>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</si>
  <si>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</si>
  <si>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</si>
  <si>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</si>
  <si>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</si>
  <si>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</si>
  <si>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</si>
  <si>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</si>
  <si>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</si>
  <si>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</si>
  <si>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</si>
  <si>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</si>
  <si>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</si>
  <si>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</si>
  <si>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</si>
  <si>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</si>
  <si>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</si>
  <si>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</si>
  <si>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</si>
  <si>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</si>
  <si>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</si>
  <si>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</si>
  <si>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</si>
  <si>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</si>
  <si>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</si>
  <si>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</si>
  <si>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</si>
  <si>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</si>
  <si>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</si>
  <si>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</si>
  <si>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</si>
  <si>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</si>
  <si>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</si>
  <si>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</si>
  <si>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</si>
  <si>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</si>
  <si>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</si>
  <si>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</si>
  <si>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</si>
  <si>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</si>
  <si>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</si>
  <si>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</si>
  <si>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</si>
  <si>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</si>
  <si>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</si>
  <si>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</si>
  <si>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</si>
  <si>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</si>
  <si>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</si>
  <si>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</si>
  <si>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</si>
  <si>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</si>
  <si>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</si>
  <si>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</si>
  <si>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</si>
  <si>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</si>
  <si>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</si>
  <si>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</si>
  <si>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</si>
  <si>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</si>
  <si>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</si>
  <si>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</si>
  <si>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</si>
  <si>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</si>
  <si>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</si>
  <si>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</si>
  <si>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</si>
  <si>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</si>
  <si>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</si>
  <si>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</si>
  <si>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</si>
  <si>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</si>
  <si>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</si>
  <si>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</si>
  <si>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</si>
  <si>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</si>
  <si>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</si>
  <si>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</si>
  <si>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</si>
  <si>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</si>
  <si>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</si>
  <si>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</si>
  <si>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</si>
  <si>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</si>
  <si>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</si>
  <si>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</si>
  <si>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</si>
  <si>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</si>
  <si>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</si>
  <si>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</si>
  <si>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</si>
  <si>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</si>
  <si>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</si>
  <si>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</si>
  <si>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</si>
  <si>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</si>
  <si>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</si>
  <si>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</si>
  <si>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</si>
  <si>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</si>
  <si>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</si>
  <si>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</si>
  <si>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</si>
  <si>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</si>
  <si>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</si>
  <si>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</si>
  <si>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</si>
  <si>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</si>
  <si>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</si>
  <si>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</si>
  <si>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</si>
  <si>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</si>
  <si>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</si>
  <si>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</si>
  <si>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</si>
  <si>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</si>
  <si>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</si>
  <si>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</si>
  <si>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</si>
  <si>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</si>
  <si>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</si>
  <si>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</si>
  <si>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</si>
  <si>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</si>
  <si>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</si>
  <si>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</si>
  <si>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</si>
  <si>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</si>
  <si>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</si>
  <si>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</si>
  <si>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</si>
  <si>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</si>
  <si>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</si>
  <si>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</si>
  <si>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</si>
  <si>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</si>
  <si>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</si>
  <si>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</si>
  <si>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</si>
  <si>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</si>
  <si>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</si>
  <si>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</si>
  <si>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</si>
  <si>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</si>
  <si>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</si>
  <si>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</si>
  <si>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</si>
  <si>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</si>
  <si>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</si>
  <si>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</si>
  <si>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</si>
  <si>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</si>
  <si>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</si>
  <si>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</si>
  <si>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</si>
  <si>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</si>
  <si>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</si>
  <si>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</si>
  <si>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</si>
  <si>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</si>
  <si>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</si>
  <si>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</si>
  <si>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</si>
  <si>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</si>
  <si>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</si>
  <si>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</si>
  <si>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</si>
  <si>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</si>
  <si>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</si>
  <si>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</si>
  <si>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</si>
  <si>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</si>
  <si>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</si>
  <si>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</si>
  <si>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</si>
  <si>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</si>
  <si>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</si>
  <si>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</si>
  <si>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</si>
  <si>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</si>
  <si>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</si>
  <si>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</si>
  <si>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</si>
  <si>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</si>
  <si>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</si>
  <si>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</si>
  <si>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</si>
  <si>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</si>
  <si>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</si>
  <si>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</si>
  <si>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</si>
  <si>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</si>
  <si>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</si>
  <si>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</si>
  <si>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</si>
  <si>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</si>
  <si>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</si>
  <si>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</si>
  <si>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</si>
  <si>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</si>
  <si>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</si>
  <si>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</si>
  <si>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</si>
  <si>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</si>
  <si>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</si>
  <si>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</si>
  <si>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</si>
  <si>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</si>
  <si>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</si>
  <si>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</si>
  <si>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</si>
  <si>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</si>
  <si>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</si>
  <si>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</si>
  <si>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</si>
  <si>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</si>
  <si>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</si>
  <si>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</si>
  <si>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</si>
  <si>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</si>
  <si>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</si>
  <si>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</si>
  <si>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</si>
  <si>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</si>
  <si>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</si>
  <si>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</si>
  <si>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</si>
  <si>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</si>
  <si>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</si>
  <si>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</si>
  <si>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</si>
  <si>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</si>
  <si>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</si>
  <si>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</si>
  <si>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</si>
  <si>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</si>
  <si>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</si>
  <si>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</si>
  <si>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</si>
  <si>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</si>
  <si>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</si>
  <si>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</si>
  <si>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</si>
  <si>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</si>
  <si>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</si>
  <si>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</si>
  <si>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</si>
  <si>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</si>
  <si>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</si>
  <si>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</si>
  <si>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</si>
  <si>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</si>
  <si>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</si>
  <si>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</si>
  <si>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</si>
  <si>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</si>
  <si>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</si>
  <si>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</si>
  <si>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</si>
  <si>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</si>
  <si>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</si>
  <si>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</si>
  <si>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</si>
  <si>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</si>
  <si>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</si>
  <si>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</si>
  <si>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</si>
  <si>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</si>
  <si>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</si>
  <si>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</si>
  <si>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</si>
  <si>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</si>
  <si>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</si>
  <si>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</si>
  <si>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</si>
  <si>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</si>
  <si>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</si>
  <si>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</si>
  <si>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</si>
  <si>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</si>
  <si>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</si>
  <si>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</si>
  <si>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</si>
  <si>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</si>
  <si>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</si>
  <si>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</si>
  <si>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</si>
  <si>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</si>
  <si>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</si>
  <si>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</si>
  <si>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</si>
  <si>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</si>
  <si>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</si>
  <si>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</si>
  <si>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</si>
  <si>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</si>
  <si>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</si>
  <si>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</si>
  <si>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</si>
  <si>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</si>
  <si>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</si>
  <si>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</si>
  <si>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</si>
  <si>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</si>
  <si>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</si>
  <si>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</si>
  <si>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</si>
  <si>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</si>
  <si>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</si>
  <si>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</si>
  <si>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</si>
  <si>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</si>
  <si>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</si>
  <si>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</si>
  <si>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</si>
  <si>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</si>
  <si>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</si>
  <si>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</si>
  <si>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</si>
  <si>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</si>
  <si>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</si>
  <si>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</si>
  <si>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</si>
  <si>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</si>
  <si>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</si>
  <si>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</si>
  <si>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</si>
  <si>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</si>
  <si>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</si>
  <si>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</si>
  <si>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</si>
  <si>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</si>
  <si>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</si>
  <si>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</si>
  <si>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</si>
  <si>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</si>
  <si>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</si>
  <si>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</si>
  <si>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</si>
  <si>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</si>
  <si>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</si>
  <si>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</si>
  <si>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</si>
  <si>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</si>
  <si>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</si>
  <si>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</si>
  <si>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</si>
  <si>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</si>
  <si>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</si>
  <si>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</si>
  <si>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</si>
  <si>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</si>
  <si>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</si>
  <si>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</si>
  <si>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</si>
  <si>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</si>
  <si>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</si>
  <si>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</si>
  <si>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</si>
  <si>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</si>
  <si>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</si>
  <si>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</si>
  <si>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</si>
  <si>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</si>
  <si>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</si>
  <si>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</si>
  <si>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</si>
  <si>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</si>
  <si>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</si>
  <si>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</si>
  <si>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</si>
  <si>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</si>
  <si>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</si>
  <si>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</si>
  <si>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</si>
  <si>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</si>
  <si>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</si>
  <si>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</si>
  <si>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</si>
  <si>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</si>
  <si>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</si>
  <si>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</si>
  <si>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</si>
  <si>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</si>
  <si>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</si>
  <si>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</si>
  <si>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</si>
  <si>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</si>
  <si>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</si>
  <si>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</si>
  <si>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</si>
  <si>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</si>
  <si>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</si>
  <si>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</si>
  <si>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</si>
  <si>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</si>
  <si>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</si>
  <si>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</si>
  <si>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</si>
  <si>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</si>
  <si>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</si>
  <si>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</si>
  <si>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</si>
  <si>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</si>
  <si>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</si>
  <si>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</si>
  <si>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</si>
  <si>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</si>
  <si>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</si>
  <si>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</si>
  <si>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</si>
  <si>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</si>
  <si>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</si>
  <si>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</si>
  <si>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</si>
  <si>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</si>
  <si>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</si>
  <si>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</si>
  <si>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</si>
  <si>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</si>
  <si>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</si>
  <si>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</si>
  <si>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</si>
  <si>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</si>
  <si>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</si>
  <si>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</si>
  <si>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</si>
  <si>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</si>
  <si>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</si>
  <si>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</si>
  <si>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</si>
  <si>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</si>
  <si>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</si>
  <si>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</si>
  <si>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</si>
  <si>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</si>
  <si>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</si>
  <si>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</si>
  <si>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</si>
  <si>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</si>
  <si>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</si>
  <si>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</si>
  <si>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</si>
  <si>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</si>
  <si>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</si>
  <si>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</si>
  <si>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</si>
  <si>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</si>
  <si>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</si>
  <si>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</si>
  <si>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</si>
  <si>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</si>
  <si>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</si>
  <si>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</si>
  <si>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</si>
  <si>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</si>
  <si>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</si>
  <si>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</si>
  <si>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</si>
  <si>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</si>
  <si>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</si>
  <si>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</si>
  <si>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</si>
  <si>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</si>
  <si>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</si>
  <si>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</si>
  <si>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</si>
  <si>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</si>
  <si>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</si>
  <si>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</si>
  <si>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</si>
  <si>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</si>
  <si>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</si>
  <si>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</si>
  <si>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</si>
  <si>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</si>
  <si>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</si>
  <si>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</si>
  <si>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</si>
  <si>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</si>
  <si>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</si>
  <si>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</si>
  <si>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</si>
  <si>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</si>
  <si>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</si>
  <si>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</si>
  <si>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</si>
  <si>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</si>
  <si>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</si>
  <si>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</si>
  <si>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</si>
  <si>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</si>
  <si>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</si>
  <si>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</si>
  <si>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</si>
  <si>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</si>
  <si>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</si>
  <si>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</si>
  <si>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</si>
  <si>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</si>
  <si>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</si>
  <si>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</si>
  <si>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</si>
  <si>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</si>
  <si>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</si>
  <si>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</si>
  <si>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</si>
  <si>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</si>
  <si>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</si>
  <si>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</si>
  <si>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</si>
  <si>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</si>
  <si>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</si>
  <si>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</si>
  <si>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</si>
  <si>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</si>
  <si>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</si>
  <si>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</si>
  <si>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</si>
  <si>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</si>
  <si>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</si>
  <si>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</si>
  <si>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</si>
  <si>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</si>
  <si>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</si>
  <si>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</si>
  <si>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</si>
  <si>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</si>
  <si>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</si>
  <si>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</si>
  <si>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</si>
  <si>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</si>
  <si>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</si>
  <si>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</si>
  <si>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</si>
  <si>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</si>
  <si>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</si>
  <si>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</si>
  <si>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</si>
  <si>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</si>
  <si>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</si>
  <si>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</si>
  <si>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</si>
  <si>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</si>
  <si>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</si>
  <si>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</si>
  <si>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</si>
  <si>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</si>
  <si>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</si>
  <si>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</si>
  <si>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</si>
  <si>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</si>
  <si>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</si>
  <si>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</si>
  <si>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</si>
  <si>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</si>
  <si>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</si>
  <si>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</si>
  <si>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</si>
  <si>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</si>
  <si>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</si>
  <si>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</si>
  <si>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</si>
  <si>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</si>
  <si>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</si>
  <si>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</si>
  <si>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</si>
  <si>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</si>
  <si>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</si>
  <si>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</si>
  <si>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</si>
  <si>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</si>
  <si>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</si>
  <si>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</si>
  <si>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</si>
  <si>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</si>
  <si>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</si>
  <si>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</si>
  <si>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</si>
  <si>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</si>
  <si>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</si>
  <si>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</si>
  <si>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</si>
  <si>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</si>
  <si>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</si>
  <si>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</si>
  <si>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</si>
  <si>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</si>
  <si>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</si>
  <si>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</si>
  <si>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</si>
  <si>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</si>
  <si>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</si>
  <si>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</si>
  <si>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</si>
  <si>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</si>
  <si>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</si>
  <si>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</si>
  <si>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</si>
  <si>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</si>
  <si>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</si>
  <si>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</si>
  <si>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</si>
  <si>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</si>
  <si>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</si>
  <si>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</si>
  <si>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</si>
  <si>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</si>
  <si>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</si>
  <si>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</si>
  <si>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</si>
  <si>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</si>
  <si>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</si>
  <si>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</si>
  <si>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</si>
  <si>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</si>
  <si>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</si>
  <si>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</si>
  <si>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</si>
  <si>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</si>
  <si>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</si>
  <si>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</si>
  <si>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</si>
  <si>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</si>
  <si>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</si>
  <si>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</si>
  <si>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</si>
  <si>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</si>
  <si>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</si>
  <si>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</si>
  <si>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</si>
  <si>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</si>
  <si>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</si>
  <si>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</si>
  <si>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</si>
  <si>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</si>
  <si>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</si>
  <si>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</si>
  <si>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</si>
  <si>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</si>
  <si>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</si>
  <si>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</si>
  <si>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</si>
  <si>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</si>
  <si>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</si>
  <si>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</si>
  <si>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</si>
  <si>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</si>
  <si>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</si>
  <si>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</si>
  <si>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</si>
  <si>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</si>
  <si>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</si>
  <si>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</si>
  <si>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</si>
  <si>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</si>
  <si>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</si>
  <si>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</si>
  <si>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</si>
  <si>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</si>
  <si>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</si>
  <si>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</si>
  <si>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</si>
  <si>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</si>
  <si>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</si>
  <si>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</si>
  <si>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</si>
  <si>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</si>
  <si>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</si>
  <si>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</si>
  <si>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</si>
  <si>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</si>
  <si>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</si>
  <si>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</si>
  <si>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</si>
  <si>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</si>
  <si>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</si>
  <si>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</si>
  <si>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</si>
  <si>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</si>
  <si>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</si>
  <si>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</si>
  <si>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</si>
  <si>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</si>
  <si>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</si>
  <si>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</si>
  <si>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</si>
  <si>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</si>
  <si>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</si>
  <si>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</si>
  <si>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</si>
  <si>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</si>
  <si>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</si>
  <si>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</si>
  <si>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</si>
  <si>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</si>
  <si>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</si>
  <si>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</si>
  <si>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</si>
  <si>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</si>
  <si>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</si>
  <si>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</si>
  <si>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</si>
  <si>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</si>
  <si>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</si>
  <si>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</si>
  <si>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</si>
  <si>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</si>
  <si>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</si>
  <si>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</si>
  <si>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</si>
  <si>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</si>
  <si>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</si>
  <si>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</si>
  <si>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</si>
  <si>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</si>
  <si>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</si>
  <si>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</si>
  <si>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</si>
  <si>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</si>
  <si>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</si>
  <si>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</si>
  <si>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</si>
  <si>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</si>
  <si>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</si>
  <si>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</si>
  <si>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</si>
  <si>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</si>
  <si>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</si>
  <si>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</si>
  <si>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</si>
  <si>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</si>
  <si>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</si>
  <si>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</si>
  <si>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</si>
  <si>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</si>
  <si>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</si>
  <si>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</si>
  <si>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</si>
  <si>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</si>
  <si>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</si>
  <si>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</si>
  <si>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</si>
  <si>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</si>
  <si>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</si>
  <si>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</si>
  <si>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</si>
  <si>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</si>
  <si>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</si>
  <si>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</si>
  <si>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</si>
  <si>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</si>
  <si>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</si>
  <si>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</si>
  <si>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</si>
  <si>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</si>
  <si>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</si>
  <si>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</si>
  <si>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</si>
  <si>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</si>
  <si>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</si>
  <si>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</si>
  <si>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</si>
  <si>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</si>
  <si>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</si>
  <si>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</si>
  <si>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</si>
  <si>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</si>
  <si>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</si>
  <si>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</si>
  <si>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</si>
  <si>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</si>
  <si>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</si>
  <si>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</si>
  <si>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</si>
  <si>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</si>
  <si>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</si>
  <si>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</si>
  <si>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</si>
  <si>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</si>
  <si>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</si>
  <si>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</si>
  <si>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</si>
  <si>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</si>
  <si>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</si>
  <si>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</si>
  <si>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</si>
  <si>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</si>
  <si>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</si>
  <si>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</si>
  <si>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</si>
  <si>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</si>
  <si>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</si>
  <si>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</si>
  <si>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</si>
  <si>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</si>
  <si>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</si>
  <si>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</si>
  <si>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</si>
  <si>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</si>
  <si>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</si>
  <si>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</si>
  <si>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</si>
  <si>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</si>
  <si>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</si>
  <si>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</si>
  <si>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</si>
  <si>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</si>
  <si>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</si>
  <si>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</si>
  <si>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</si>
  <si>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</si>
  <si>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</si>
  <si>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</si>
  <si>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</si>
  <si>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</si>
  <si>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</si>
  <si>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</si>
  <si>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</si>
  <si>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</si>
  <si>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</si>
  <si>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</si>
  <si>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</si>
  <si>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</si>
  <si>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</si>
  <si>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</si>
  <si>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</si>
  <si>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</si>
  <si>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</si>
  <si>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</si>
  <si>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</si>
  <si>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</si>
  <si>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</si>
  <si>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</si>
  <si>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</si>
  <si>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</si>
  <si>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</si>
  <si>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</si>
  <si>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</si>
  <si>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</si>
  <si>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</si>
  <si>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</si>
  <si>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</si>
  <si>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</si>
  <si>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</si>
  <si>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</si>
  <si>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</si>
  <si>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</si>
  <si>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</si>
  <si>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</si>
  <si>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</si>
  <si>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</si>
  <si>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</si>
  <si>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</si>
  <si>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</si>
  <si>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</si>
  <si>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</si>
  <si>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</si>
  <si>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</si>
  <si>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</si>
  <si>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</si>
  <si>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</si>
  <si>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</si>
  <si>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</si>
  <si>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</si>
  <si>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</si>
  <si>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</si>
  <si>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</si>
  <si>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</si>
  <si>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</si>
  <si>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</si>
  <si>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</si>
  <si>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</si>
  <si>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</si>
  <si>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</si>
  <si>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</si>
  <si>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</si>
  <si>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</si>
  <si>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</si>
  <si>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</si>
  <si>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</si>
  <si>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</si>
  <si>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</si>
  <si>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</si>
  <si>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</si>
  <si>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</si>
  <si>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</si>
  <si>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</si>
  <si>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</si>
  <si>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</si>
  <si>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</si>
  <si>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</si>
  <si>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</si>
  <si>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</si>
  <si>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</si>
  <si>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</si>
  <si>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</si>
  <si>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</si>
  <si>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</si>
  <si>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</si>
  <si>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</si>
  <si>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</si>
  <si>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</si>
  <si>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</si>
  <si>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</si>
  <si>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</si>
  <si>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</si>
  <si>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</si>
  <si>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</si>
  <si>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</si>
  <si>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</si>
  <si>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</si>
  <si>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</si>
  <si>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</si>
  <si>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</si>
  <si>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</si>
  <si>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</si>
  <si>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</si>
  <si>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</si>
  <si>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</si>
  <si>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</si>
  <si>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</si>
  <si>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</si>
  <si>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</si>
  <si>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</si>
  <si>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</si>
  <si>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</si>
  <si>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</si>
  <si>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</si>
  <si>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</si>
  <si>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</si>
  <si>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</si>
  <si>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</si>
  <si>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</si>
  <si>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</si>
  <si>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</si>
  <si>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</si>
  <si>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</si>
  <si>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</si>
  <si>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</si>
  <si>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</si>
  <si>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</si>
  <si>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</si>
  <si>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</si>
  <si>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</si>
  <si>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</si>
  <si>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</si>
  <si>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</si>
  <si>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</si>
  <si>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</si>
  <si>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</si>
  <si>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</si>
  <si>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</si>
  <si>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</si>
  <si>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</si>
  <si>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</si>
  <si>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</si>
  <si>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</si>
  <si>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</si>
  <si>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</si>
  <si>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</si>
  <si>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</si>
  <si>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</si>
  <si>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</si>
  <si>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</si>
  <si>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</si>
  <si>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</si>
  <si>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</si>
  <si>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</si>
  <si>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</si>
  <si>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</si>
  <si>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</si>
  <si>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</si>
  <si>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</si>
  <si>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</si>
  <si>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</si>
  <si>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</si>
  <si>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</si>
  <si>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</si>
  <si>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</si>
  <si>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</si>
  <si>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</si>
  <si>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</si>
  <si>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</si>
  <si>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</si>
  <si>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</si>
  <si>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</si>
  <si>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</si>
  <si>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</si>
  <si>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</si>
  <si>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</si>
  <si>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</si>
  <si>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</si>
  <si>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</si>
  <si>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</si>
  <si>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</si>
  <si>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</si>
  <si>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</si>
  <si>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</si>
  <si>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</si>
  <si>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</si>
  <si>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</si>
  <si>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</si>
  <si>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</si>
  <si>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</si>
  <si>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</si>
  <si>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</si>
  <si>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</si>
  <si>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</si>
  <si>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</si>
  <si>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</si>
  <si>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</si>
  <si>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</si>
  <si>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</si>
  <si>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</si>
  <si>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</si>
  <si>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</si>
  <si>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</si>
  <si>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</si>
  <si>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</si>
  <si>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</si>
  <si>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</si>
  <si>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</si>
  <si>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</si>
  <si>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</si>
  <si>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</si>
  <si>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</si>
  <si>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</si>
  <si>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</si>
  <si>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</si>
  <si>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</si>
  <si>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</si>
  <si>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</si>
  <si>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</si>
  <si>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</si>
  <si>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</si>
  <si>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</si>
  <si>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</si>
  <si>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</si>
  <si>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</si>
  <si>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</si>
  <si>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</si>
  <si>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</si>
  <si>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</si>
  <si>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</si>
  <si>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</si>
  <si>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</si>
  <si>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</si>
  <si>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</si>
  <si>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</si>
  <si>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</si>
  <si>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</si>
  <si>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</si>
  <si>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</si>
  <si>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</si>
  <si>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</si>
  <si>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</si>
  <si>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</si>
  <si>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</si>
  <si>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</si>
  <si>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</si>
  <si>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</si>
  <si>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</si>
  <si>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</si>
  <si>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</si>
  <si>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</si>
  <si>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</si>
  <si>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</si>
  <si>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</si>
  <si>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</si>
  <si>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</si>
  <si>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</si>
  <si>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</si>
  <si>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</si>
  <si>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</si>
  <si>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</si>
  <si>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</si>
  <si>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</si>
  <si>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</si>
  <si>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</si>
  <si>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</si>
  <si>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</si>
  <si>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</si>
  <si>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</si>
  <si>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</si>
  <si>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</si>
  <si>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</si>
  <si>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</si>
  <si>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</si>
  <si>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</si>
  <si>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</si>
  <si>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</si>
  <si>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</si>
  <si>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</si>
  <si>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</si>
  <si>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</si>
  <si>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</si>
  <si>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</si>
  <si>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</si>
  <si>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</si>
  <si>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</si>
  <si>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</si>
  <si>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</si>
  <si>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</si>
  <si>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</si>
  <si>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</si>
  <si>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</si>
  <si>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</si>
  <si>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</si>
  <si>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</si>
  <si>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</si>
  <si>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</si>
  <si>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</si>
  <si>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</si>
  <si>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</si>
  <si>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</si>
  <si>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</si>
  <si>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</si>
  <si>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</si>
  <si>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</si>
  <si>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</si>
  <si>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</si>
  <si>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</si>
  <si>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</si>
  <si>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</si>
  <si>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</si>
  <si>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</si>
  <si>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</si>
  <si>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</si>
  <si>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</si>
  <si>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</si>
  <si>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</si>
  <si>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</si>
  <si>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</si>
  <si>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</si>
  <si>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</si>
  <si>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</si>
  <si>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</si>
  <si>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</si>
  <si>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</si>
  <si>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</si>
  <si>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</si>
  <si>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</si>
  <si>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</si>
  <si>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</si>
  <si>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</si>
  <si>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</si>
  <si>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</si>
  <si>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</si>
  <si>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</si>
  <si>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</si>
  <si>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</si>
  <si>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</si>
  <si>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</si>
  <si>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</si>
  <si>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</si>
  <si>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</si>
  <si>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</si>
  <si>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</si>
  <si>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</si>
  <si>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</si>
  <si>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</si>
  <si>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</si>
  <si>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</si>
  <si>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</si>
  <si>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</si>
  <si>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</si>
  <si>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</si>
  <si>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</si>
  <si>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</si>
  <si>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</si>
  <si>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</si>
  <si>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</si>
  <si>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</si>
  <si>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</si>
  <si>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</si>
  <si>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</si>
  <si>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</si>
  <si>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</si>
  <si>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</si>
  <si>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</si>
  <si>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</si>
  <si>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</si>
  <si>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</si>
  <si>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</si>
  <si>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</si>
  <si>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</si>
  <si>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</si>
  <si>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</si>
  <si>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</si>
  <si>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</si>
  <si>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</si>
  <si>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</si>
  <si>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</si>
  <si>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</si>
  <si>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</si>
  <si>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</si>
  <si>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</si>
  <si>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</si>
  <si>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</si>
  <si>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</si>
  <si>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</si>
  <si>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</si>
  <si>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</si>
  <si>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</si>
  <si>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</si>
  <si>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</si>
  <si>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</si>
  <si>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</si>
  <si>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</si>
  <si>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</si>
  <si>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</si>
  <si>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</si>
  <si>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</si>
  <si>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</si>
  <si>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</si>
  <si>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</si>
  <si>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</si>
  <si>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</si>
  <si>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</si>
  <si>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</si>
  <si>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</si>
  <si>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</si>
  <si>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</si>
  <si>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</si>
  <si>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</si>
  <si>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</si>
  <si>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</si>
  <si>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</si>
  <si>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</si>
  <si>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</si>
  <si>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</si>
  <si>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</si>
  <si>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</si>
  <si>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</si>
  <si>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</si>
  <si>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</si>
  <si>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</si>
  <si>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</si>
  <si>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</si>
  <si>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</si>
  <si>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</si>
  <si>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</si>
  <si>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</si>
  <si>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</si>
  <si>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</si>
  <si>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</si>
  <si>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</si>
  <si>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</si>
  <si>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</si>
  <si>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</si>
  <si>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</si>
  <si>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</si>
  <si>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</si>
  <si>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</si>
  <si>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</si>
  <si>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</si>
  <si>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</si>
  <si>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</si>
  <si>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</si>
  <si>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</si>
  <si>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</si>
  <si>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</si>
  <si>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</si>
  <si>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</si>
  <si>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</si>
  <si>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</si>
  <si>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</si>
  <si>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</si>
  <si>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</si>
  <si>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</si>
  <si>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</si>
  <si>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</si>
  <si>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</si>
  <si>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</si>
  <si>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</si>
  <si>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</si>
  <si>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</si>
  <si>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</si>
  <si>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</si>
  <si>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</si>
  <si>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</si>
  <si>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</si>
  <si>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</si>
  <si>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</si>
  <si>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</si>
  <si>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</si>
  <si>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</si>
  <si>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</si>
  <si>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</si>
  <si>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</si>
  <si>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</si>
  <si>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</si>
  <si>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</si>
  <si>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</si>
  <si>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</si>
  <si>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</si>
  <si>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</si>
  <si>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</si>
  <si>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</si>
  <si>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</si>
  <si>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</si>
  <si>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</si>
  <si>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</si>
  <si>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</si>
  <si>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</si>
  <si>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</si>
  <si>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</si>
  <si>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</si>
  <si>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</si>
  <si>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</si>
  <si>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</si>
  <si>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</si>
  <si>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</si>
  <si>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</si>
  <si>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</si>
  <si>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</si>
  <si>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</si>
  <si>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</si>
  <si>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</si>
  <si>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</si>
  <si>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</si>
  <si>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</si>
  <si>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</si>
  <si>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</si>
  <si>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</si>
  <si>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</si>
  <si>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</si>
  <si>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</si>
  <si>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</si>
  <si>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</si>
  <si>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</si>
  <si>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</si>
  <si>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</si>
  <si>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</si>
  <si>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</si>
  <si>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</si>
  <si>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</si>
  <si>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</si>
  <si>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</si>
  <si>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</si>
  <si>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</si>
  <si>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</si>
  <si>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</si>
  <si>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</si>
  <si>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</si>
  <si>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</si>
  <si>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</si>
  <si>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</si>
  <si>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</si>
  <si>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</si>
  <si>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</si>
  <si>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</si>
  <si>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</si>
  <si>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</si>
  <si>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</si>
  <si>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</si>
  <si>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</si>
  <si>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</si>
  <si>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</si>
  <si>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</si>
  <si>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</si>
  <si>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</si>
  <si>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</si>
  <si>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</si>
  <si>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</si>
  <si>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</si>
  <si>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</si>
  <si>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</si>
  <si>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</si>
  <si>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</si>
  <si>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</si>
  <si>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</si>
  <si>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</si>
  <si>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</si>
  <si>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</si>
  <si>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</si>
  <si>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</si>
  <si>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</si>
  <si>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</si>
  <si>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</si>
  <si>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</si>
  <si>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</si>
  <si>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</si>
  <si>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</si>
  <si>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</si>
  <si>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</si>
  <si>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</si>
  <si>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</si>
  <si>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</si>
  <si>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</si>
  <si>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</si>
  <si>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</si>
  <si>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</si>
  <si>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</si>
  <si>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</si>
  <si>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</si>
  <si>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</si>
  <si>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</si>
  <si>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</si>
  <si>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</si>
  <si>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</si>
  <si>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</si>
  <si>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</si>
  <si>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</si>
  <si>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</si>
  <si>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</si>
  <si>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</si>
  <si>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</si>
  <si>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</si>
  <si>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</si>
  <si>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</si>
  <si>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</si>
  <si>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</si>
  <si>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</si>
  <si>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</si>
  <si>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</si>
  <si>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</si>
  <si>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</si>
  <si>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</si>
  <si>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</si>
  <si>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</si>
  <si>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</si>
  <si>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</si>
  <si>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</si>
  <si>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</si>
  <si>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</si>
  <si>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</si>
  <si>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</si>
  <si>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</si>
  <si>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</si>
  <si>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</si>
  <si>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</si>
  <si>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</si>
  <si>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</si>
  <si>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</si>
  <si>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</si>
  <si>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</si>
  <si>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</si>
  <si>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</si>
  <si>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</si>
  <si>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</si>
  <si>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</si>
  <si>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</si>
  <si>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</si>
  <si>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</si>
  <si>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</si>
  <si>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</si>
  <si>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</si>
  <si>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</si>
  <si>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</si>
  <si>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</si>
  <si>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</si>
  <si>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</si>
  <si>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</si>
  <si>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</si>
  <si>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</si>
  <si>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</si>
  <si>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</si>
  <si>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</si>
  <si>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</si>
  <si>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</si>
  <si>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</si>
  <si>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</si>
  <si>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</si>
  <si>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</si>
  <si>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</si>
  <si>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</si>
  <si>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</si>
  <si>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</si>
  <si>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</si>
  <si>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</si>
  <si>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</si>
  <si>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</si>
  <si>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</si>
  <si>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</si>
  <si>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</si>
  <si>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</si>
  <si>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</si>
  <si>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</si>
  <si>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</si>
  <si>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</si>
  <si>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</si>
  <si>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</si>
  <si>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</si>
  <si>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</si>
  <si>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</si>
  <si>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</si>
  <si>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</si>
  <si>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</si>
  <si>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</si>
  <si>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</si>
  <si>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</si>
  <si>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</si>
  <si>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</si>
  <si>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</si>
  <si>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</si>
  <si>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</si>
  <si>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</si>
  <si>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</si>
  <si>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</si>
  <si>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</si>
  <si>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</si>
  <si>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</si>
  <si>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</si>
  <si>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</si>
  <si>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</si>
  <si>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</si>
  <si>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</si>
  <si>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</si>
  <si>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</si>
  <si>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</si>
  <si>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</si>
  <si>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</si>
  <si>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</si>
  <si>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</si>
  <si>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</si>
  <si>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</si>
  <si>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</si>
  <si>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</si>
  <si>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</si>
  <si>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</si>
  <si>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</si>
  <si>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</si>
  <si>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</si>
  <si>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</si>
  <si>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</si>
  <si>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</si>
  <si>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</si>
  <si>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</si>
  <si>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</si>
  <si>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</si>
  <si>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</si>
  <si>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</si>
  <si>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</si>
  <si>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</si>
  <si>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</si>
  <si>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</si>
  <si>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</si>
  <si>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</si>
  <si>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</si>
  <si>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</si>
  <si>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</si>
  <si>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</si>
  <si>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</si>
  <si>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</si>
  <si>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</si>
  <si>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</si>
  <si>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</si>
  <si>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</si>
  <si>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</si>
  <si>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</si>
  <si>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</si>
  <si>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</si>
  <si>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</si>
  <si>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</si>
  <si>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</si>
  <si>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</si>
  <si>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</si>
  <si>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</si>
  <si>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</si>
  <si>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</si>
  <si>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</si>
  <si>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</si>
  <si>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</si>
  <si>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</si>
  <si>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</si>
  <si>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</si>
  <si>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</si>
  <si>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</si>
  <si>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</si>
  <si>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</si>
  <si>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</si>
  <si>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</si>
  <si>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</si>
  <si>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</si>
  <si>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</si>
  <si>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</si>
  <si>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</si>
  <si>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</si>
  <si>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</si>
  <si>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</si>
  <si>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</si>
  <si>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</si>
  <si>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</si>
  <si>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</si>
  <si>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</si>
  <si>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</si>
  <si>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</si>
  <si>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</si>
  <si>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</si>
  <si>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</si>
  <si>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</si>
  <si>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</si>
  <si>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</si>
  <si>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</si>
  <si>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</si>
  <si>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</si>
  <si>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</si>
  <si>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</si>
  <si>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</si>
  <si>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</si>
  <si>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</si>
  <si>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</si>
  <si>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</si>
  <si>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</si>
  <si>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</si>
  <si>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</si>
  <si>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</si>
  <si>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</si>
  <si>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</si>
  <si>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</si>
  <si>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</si>
  <si>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</si>
  <si>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</si>
  <si>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</si>
  <si>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</si>
  <si>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</si>
  <si>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</si>
  <si>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</si>
  <si>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</si>
  <si>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</si>
  <si>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</si>
  <si>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</si>
  <si>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</si>
  <si>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</si>
  <si>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</si>
  <si>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</si>
  <si>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</si>
  <si>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</si>
  <si>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</si>
  <si>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</si>
  <si>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</si>
  <si>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</si>
  <si>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</si>
  <si>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</si>
  <si>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</si>
  <si>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</si>
  <si>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</si>
  <si>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</si>
  <si>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</si>
  <si>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</si>
  <si>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</si>
  <si>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</si>
  <si>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</si>
  <si>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</si>
  <si>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</si>
  <si>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</si>
  <si>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</si>
  <si>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</si>
  <si>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</si>
  <si>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</si>
  <si>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</si>
  <si>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</si>
  <si>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</si>
  <si>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</si>
  <si>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</si>
  <si>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</si>
  <si>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</si>
  <si>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</si>
  <si>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</si>
  <si>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</si>
  <si>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</si>
  <si>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</si>
  <si>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</si>
  <si>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</si>
  <si>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</si>
  <si>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</si>
  <si>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</si>
  <si>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</si>
  <si>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</si>
  <si>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</si>
  <si>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</si>
  <si>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</si>
  <si>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</si>
  <si>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</si>
  <si>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</si>
  <si>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</si>
  <si>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</si>
  <si>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</si>
  <si>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</si>
  <si>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</si>
  <si>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</si>
  <si>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</si>
  <si>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</si>
  <si>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</si>
  <si>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</si>
  <si>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</si>
  <si>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</si>
  <si>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</si>
  <si>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</si>
  <si>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</si>
  <si>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</si>
  <si>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</si>
  <si>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</si>
  <si>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</si>
  <si>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</si>
  <si>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</si>
  <si>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</si>
  <si>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</si>
  <si>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</si>
  <si>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</si>
  <si>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</si>
  <si>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</si>
  <si>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</si>
  <si>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</si>
  <si>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</si>
  <si>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</si>
  <si>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</si>
  <si>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</si>
  <si>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</si>
  <si>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</si>
  <si>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</si>
  <si>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</si>
  <si>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</si>
  <si>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</si>
  <si>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</si>
  <si>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</si>
  <si>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</si>
  <si>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</si>
  <si>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</si>
  <si>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</si>
  <si>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</si>
  <si>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</si>
  <si>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</si>
  <si>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</si>
  <si>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</si>
  <si>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</si>
  <si>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</si>
  <si>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</si>
  <si>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</si>
  <si>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</si>
  <si>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</si>
  <si>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</si>
  <si>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</si>
  <si>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</si>
  <si>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</si>
  <si>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</si>
  <si>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</si>
  <si>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</si>
  <si>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</si>
  <si>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</si>
  <si>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</si>
  <si>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</si>
  <si>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</si>
  <si>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</si>
  <si>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</si>
  <si>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</si>
  <si>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</si>
  <si>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</si>
  <si>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</si>
  <si>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</si>
  <si>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</si>
  <si>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</si>
  <si>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</si>
  <si>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</si>
  <si>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</si>
  <si>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</si>
  <si>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</si>
  <si>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</si>
  <si>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</si>
  <si>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</si>
  <si>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</si>
  <si>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</si>
  <si>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</si>
  <si>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</si>
  <si>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</si>
  <si>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</si>
  <si>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</si>
  <si>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</si>
  <si>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</si>
  <si>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</si>
  <si>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</si>
  <si>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</si>
  <si>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</si>
  <si>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</si>
  <si>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</si>
  <si>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</si>
  <si>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</si>
  <si>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</si>
  <si>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</si>
  <si>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</si>
  <si>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</si>
  <si>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</si>
  <si>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</si>
  <si>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</si>
  <si>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</si>
  <si>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</si>
  <si>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</si>
  <si>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</si>
  <si>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</si>
  <si>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</si>
  <si>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</si>
  <si>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</si>
  <si>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</si>
  <si>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</si>
  <si>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</si>
  <si>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</si>
  <si>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</si>
  <si>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</si>
  <si>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</si>
  <si>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</si>
  <si>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</si>
  <si>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</si>
  <si>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</si>
  <si>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</si>
  <si>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</si>
  <si>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</si>
  <si>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</si>
  <si>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</si>
  <si>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</si>
  <si>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</si>
  <si>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</si>
  <si>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</si>
  <si>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</si>
  <si>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</si>
  <si>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</si>
  <si>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</si>
  <si>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</si>
  <si>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</si>
  <si>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</si>
  <si>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</si>
  <si>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</si>
  <si>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</si>
  <si>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</si>
  <si>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</si>
  <si>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</si>
  <si>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</si>
  <si>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</si>
  <si>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</si>
  <si>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</si>
  <si>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</si>
  <si>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</si>
  <si>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</si>
  <si>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</si>
  <si>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</si>
  <si>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</si>
  <si>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</si>
  <si>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</si>
  <si>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</si>
  <si>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</si>
  <si>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</si>
  <si>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</si>
  <si>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</si>
  <si>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</si>
  <si>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</si>
  <si>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</si>
  <si>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</si>
  <si>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</si>
  <si>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</si>
  <si>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</si>
  <si>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</si>
  <si>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</si>
  <si>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</si>
  <si>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</si>
  <si>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</si>
  <si>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</si>
  <si>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</si>
  <si>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</si>
  <si>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</si>
  <si>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</si>
  <si>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</si>
  <si>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</si>
  <si>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</si>
  <si>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</si>
  <si>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</si>
  <si>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</si>
  <si>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</si>
  <si>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</si>
  <si>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</si>
  <si>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</si>
  <si>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</si>
  <si>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</si>
  <si>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</si>
  <si>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</si>
  <si>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</si>
  <si>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</si>
  <si>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</si>
  <si>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</si>
  <si>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</si>
  <si>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</si>
  <si>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</si>
  <si>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</si>
  <si>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</si>
  <si>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</si>
  <si>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</si>
  <si>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</si>
  <si>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</si>
  <si>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</si>
  <si>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</si>
  <si>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</si>
  <si>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</si>
  <si>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</si>
  <si>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</si>
  <si>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</si>
  <si>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</si>
  <si>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</si>
  <si>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</si>
  <si>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</si>
  <si>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</si>
  <si>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</si>
  <si>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</si>
  <si>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</si>
  <si>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</si>
  <si>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</si>
  <si>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</si>
  <si>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</si>
  <si>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</si>
  <si>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</si>
  <si>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</si>
  <si>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</si>
  <si>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</si>
  <si>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</si>
  <si>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</si>
  <si>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</si>
  <si>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</si>
  <si>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</si>
  <si>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</si>
  <si>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</si>
  <si>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</si>
  <si>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</si>
  <si>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</si>
  <si>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</si>
  <si>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</si>
  <si>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</si>
  <si>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</si>
  <si>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</si>
  <si>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</si>
  <si>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</si>
  <si>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</si>
  <si>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</si>
  <si>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</si>
  <si>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</si>
  <si>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</si>
  <si>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</si>
  <si>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</si>
  <si>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</si>
  <si>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</si>
  <si>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</si>
  <si>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</si>
  <si>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</si>
  <si>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</si>
  <si>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</si>
  <si>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</si>
  <si>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</si>
  <si>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</si>
  <si>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</si>
  <si>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</si>
  <si>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</si>
  <si>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</si>
  <si>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</si>
  <si>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</si>
  <si>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</si>
  <si>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</si>
  <si>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</si>
  <si>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</si>
  <si>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</si>
  <si>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</si>
  <si>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</si>
  <si>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</si>
  <si>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</si>
  <si>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</si>
  <si>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</si>
  <si>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</si>
  <si>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</si>
  <si>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</si>
  <si>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</si>
  <si>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</si>
  <si>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</si>
  <si>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</si>
  <si>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</si>
  <si>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</si>
  <si>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</si>
  <si>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</si>
  <si>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</si>
  <si>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</si>
  <si>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</si>
  <si>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</si>
  <si>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</si>
  <si>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</si>
  <si>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</si>
  <si>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</si>
  <si>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</si>
  <si>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</si>
  <si>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</si>
  <si>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</si>
  <si>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</si>
  <si>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</si>
  <si>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</si>
  <si>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</si>
  <si>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</si>
  <si>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</si>
  <si>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</si>
  <si>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</si>
  <si>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</si>
  <si>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</si>
  <si>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</si>
  <si>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</si>
  <si>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</si>
  <si>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</si>
  <si>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</si>
  <si>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</si>
  <si>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</si>
  <si>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</si>
  <si>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</si>
  <si>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</si>
  <si>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</si>
  <si>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</si>
  <si>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</si>
  <si>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</si>
  <si>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</si>
  <si>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</si>
  <si>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</si>
  <si>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</si>
  <si>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</si>
  <si>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</si>
  <si>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</si>
  <si>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</si>
  <si>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</si>
  <si>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</si>
  <si>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</si>
  <si>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</si>
  <si>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</si>
  <si>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</si>
  <si>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</si>
  <si>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</si>
  <si>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</si>
  <si>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</si>
  <si>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</si>
  <si>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</si>
  <si>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</si>
  <si>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</si>
  <si>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</si>
  <si>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</si>
  <si>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</si>
  <si>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</si>
  <si>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</si>
  <si>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</si>
  <si>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</si>
  <si>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</si>
  <si>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</si>
  <si>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</si>
  <si>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</si>
  <si>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</si>
  <si>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</si>
  <si>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</si>
  <si>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</si>
  <si>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</si>
  <si>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</si>
  <si>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</si>
  <si>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</si>
  <si>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</si>
  <si>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</si>
  <si>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</si>
  <si>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</si>
  <si>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</si>
  <si>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</si>
  <si>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</si>
  <si>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</si>
  <si>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</si>
  <si>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</si>
  <si>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</si>
  <si>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</si>
  <si>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</si>
  <si>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</si>
  <si>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</si>
  <si>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</si>
  <si>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</si>
  <si>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</si>
  <si>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</si>
  <si>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</si>
  <si>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</si>
  <si>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</si>
  <si>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</si>
  <si>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</si>
  <si>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</si>
  <si>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</si>
  <si>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</si>
  <si>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</si>
  <si>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</si>
  <si>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</si>
  <si>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</si>
  <si>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</si>
  <si>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</si>
  <si>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</si>
  <si>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</si>
  <si>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</si>
  <si>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</si>
  <si>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</si>
  <si>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</si>
  <si>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</si>
  <si>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</si>
  <si>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</si>
  <si>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</si>
  <si>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</si>
  <si>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</si>
  <si>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</si>
  <si>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</si>
  <si>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</si>
  <si>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</si>
  <si>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</si>
  <si>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</si>
  <si>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</si>
  <si>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</si>
  <si>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</si>
  <si>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</si>
  <si>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</si>
  <si>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</si>
  <si>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</si>
  <si>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</si>
  <si>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</si>
  <si>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</si>
  <si>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</si>
  <si>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</si>
  <si>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</si>
  <si>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</si>
  <si>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</si>
  <si>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</si>
  <si>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</si>
  <si>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</si>
  <si>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</si>
  <si>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</si>
  <si>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</si>
  <si>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</si>
  <si>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</si>
  <si>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</si>
  <si>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</si>
  <si>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</si>
  <si>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</si>
  <si>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</si>
  <si>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</si>
  <si>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</si>
  <si>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</si>
  <si>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</si>
  <si>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</si>
  <si>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</si>
  <si>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</si>
  <si>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</si>
  <si>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</si>
  <si>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</si>
  <si>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</si>
  <si>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</si>
  <si>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</si>
  <si>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</si>
  <si>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</si>
  <si>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</si>
  <si>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</si>
  <si>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</si>
  <si>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</si>
  <si>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</si>
  <si>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</si>
  <si>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</si>
  <si>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</si>
  <si>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</si>
  <si>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</si>
  <si>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</si>
  <si>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</si>
  <si>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</si>
  <si>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</si>
  <si>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</si>
  <si>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</si>
  <si>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</si>
  <si>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</si>
  <si>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</si>
  <si>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</si>
  <si>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</si>
  <si>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</si>
  <si>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</si>
  <si>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</si>
  <si>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</si>
  <si>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</si>
  <si>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</si>
  <si>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</si>
  <si>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</si>
  <si>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</si>
  <si>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</si>
  <si>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</si>
  <si>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</si>
  <si>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</si>
  <si>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</si>
  <si>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</si>
  <si>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</si>
  <si>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</si>
  <si>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</si>
  <si>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</si>
  <si>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</si>
  <si>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</si>
  <si>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</si>
  <si>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</si>
  <si>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</si>
  <si>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</si>
  <si>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</si>
  <si>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</si>
  <si>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</si>
  <si>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</si>
  <si>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</si>
  <si>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</si>
  <si>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</si>
  <si>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</si>
  <si>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</si>
  <si>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</si>
  <si>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</si>
  <si>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</si>
  <si>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</si>
  <si>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</si>
  <si>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</si>
  <si>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</si>
  <si>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</si>
  <si>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</si>
  <si>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</si>
  <si>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</si>
  <si>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</si>
  <si>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</si>
  <si>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</si>
  <si>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</si>
  <si>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</si>
  <si>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</si>
  <si>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</si>
  <si>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</si>
  <si>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</si>
  <si>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</si>
  <si>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</si>
  <si>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</si>
  <si>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</si>
  <si>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</si>
  <si>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</si>
  <si>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</si>
  <si>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</si>
  <si>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</si>
  <si>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</si>
  <si>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</si>
  <si>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</si>
  <si>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</si>
  <si>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</si>
  <si>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</si>
  <si>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</si>
  <si>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</si>
  <si>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</si>
  <si>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</si>
  <si>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</si>
  <si>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</si>
  <si>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</si>
  <si>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</si>
  <si>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</si>
  <si>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</si>
  <si>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</si>
  <si>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</si>
  <si>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</si>
  <si>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</si>
  <si>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</si>
  <si>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</si>
  <si>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</si>
  <si>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</si>
  <si>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</si>
  <si>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</si>
  <si>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</si>
  <si>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</si>
  <si>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</si>
  <si>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</si>
  <si>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</si>
  <si>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</si>
  <si>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</si>
  <si>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</si>
  <si>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</si>
  <si>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</si>
  <si>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</si>
  <si>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</si>
  <si>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</si>
  <si>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</si>
  <si>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</si>
  <si>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</si>
  <si>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</si>
  <si>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</si>
  <si>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</si>
  <si>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</si>
  <si>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</si>
  <si>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</si>
  <si>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</si>
  <si>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</si>
  <si>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</si>
  <si>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</si>
  <si>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</si>
  <si>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</si>
  <si>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</si>
  <si>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</si>
  <si>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</si>
  <si>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</si>
  <si>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</si>
  <si>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</si>
  <si>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</si>
  <si>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</si>
  <si>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</si>
  <si>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</si>
  <si>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</si>
  <si>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</si>
  <si>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</si>
  <si>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</si>
  <si>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</si>
  <si>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</si>
  <si>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</si>
  <si>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</si>
  <si>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</si>
  <si>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</si>
  <si>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</si>
  <si>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</si>
  <si>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</si>
  <si>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</si>
  <si>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</si>
  <si>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</si>
  <si>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</si>
  <si>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</si>
  <si>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</si>
  <si>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</si>
  <si>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</si>
  <si>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</si>
  <si>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</si>
  <si>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</si>
  <si>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</si>
  <si>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</si>
  <si>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</si>
  <si>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</si>
  <si>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</si>
  <si>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</si>
  <si>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</si>
  <si>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</si>
  <si>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</si>
  <si>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</si>
  <si>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</si>
  <si>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</si>
  <si>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</si>
  <si>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</si>
  <si>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</si>
  <si>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</si>
  <si>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</si>
  <si>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</si>
  <si>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</si>
  <si>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</si>
  <si>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</si>
  <si>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</si>
  <si>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</si>
  <si>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</si>
  <si>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</si>
  <si>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</si>
  <si>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</si>
  <si>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</si>
  <si>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</si>
  <si>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</si>
  <si>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</si>
  <si>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</si>
  <si>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</si>
  <si>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</si>
  <si>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</si>
  <si>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</si>
  <si>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</si>
  <si>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</si>
  <si>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</si>
  <si>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</si>
  <si>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</si>
  <si>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</si>
  <si>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</si>
  <si>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</si>
  <si>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</si>
  <si>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</si>
  <si>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</si>
  <si>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</si>
  <si>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</si>
  <si>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</si>
  <si>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</si>
  <si>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</si>
  <si>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</si>
  <si>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</si>
  <si>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</si>
  <si>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</si>
  <si>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</si>
  <si>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</si>
  <si>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</si>
  <si>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</si>
  <si>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</si>
  <si>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</si>
  <si>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</si>
  <si>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</si>
  <si>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</si>
  <si>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</si>
  <si>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</si>
  <si>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</si>
  <si>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</si>
  <si>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</si>
  <si>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</si>
  <si>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</si>
  <si>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</si>
  <si>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</si>
  <si>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</si>
  <si>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</si>
  <si>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</si>
  <si>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</si>
  <si>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</si>
  <si>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</si>
  <si>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</si>
  <si>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</si>
  <si>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</si>
  <si>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</si>
  <si>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</si>
  <si>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</si>
  <si>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</si>
  <si>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</si>
  <si>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</si>
  <si>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</si>
  <si>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</si>
  <si>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</si>
  <si>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</si>
  <si>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</si>
  <si>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</si>
  <si>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</si>
  <si>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</si>
  <si>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</si>
  <si>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</si>
  <si>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</si>
  <si>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</si>
  <si>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</si>
  <si>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</si>
  <si>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</si>
  <si>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</si>
  <si>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</si>
  <si>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</si>
  <si>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</si>
  <si>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</si>
  <si>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</si>
  <si>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</si>
  <si>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</si>
  <si>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</si>
  <si>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</si>
  <si>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</si>
  <si>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</si>
  <si>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</si>
  <si>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</si>
  <si>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</si>
  <si>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</si>
  <si>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</si>
  <si>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</si>
  <si>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</si>
  <si>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</si>
  <si>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</si>
  <si>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</si>
  <si>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</si>
  <si>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</si>
  <si>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</si>
  <si>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</si>
  <si>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</si>
  <si>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</si>
  <si>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</si>
  <si>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</si>
  <si>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</si>
  <si>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</si>
  <si>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</si>
  <si>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</si>
  <si>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</si>
  <si>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</si>
  <si>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</si>
  <si>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</si>
  <si>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</si>
  <si>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</si>
  <si>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</si>
  <si>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</si>
  <si>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</si>
  <si>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</si>
  <si>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</si>
  <si>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</si>
  <si>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</si>
  <si>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</si>
  <si>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</si>
  <si>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</si>
  <si>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</si>
  <si>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</si>
  <si>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</si>
  <si>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</si>
  <si>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</si>
  <si>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</si>
  <si>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</si>
  <si>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</si>
  <si>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</si>
  <si>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</si>
  <si>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</si>
  <si>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</si>
  <si>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</si>
  <si>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</si>
  <si>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</si>
  <si>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</si>
  <si>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</si>
  <si>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</si>
  <si>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</si>
  <si>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</si>
  <si>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</si>
  <si>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</si>
  <si>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</si>
  <si>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</si>
  <si>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</si>
  <si>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</si>
  <si>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</si>
  <si>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</si>
  <si>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</si>
  <si>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</si>
  <si>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</si>
  <si>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</si>
  <si>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</si>
  <si>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</si>
  <si>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</si>
  <si>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</si>
  <si>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</si>
  <si>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</si>
  <si>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</si>
  <si>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</si>
  <si>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</si>
  <si>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</si>
  <si>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</si>
  <si>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</si>
  <si>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</si>
  <si>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</si>
  <si>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</si>
  <si>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</si>
  <si>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</si>
  <si>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</si>
  <si>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</si>
  <si>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</si>
  <si>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</si>
  <si>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</si>
  <si>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</si>
  <si>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</si>
  <si>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</si>
  <si>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</si>
  <si>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</si>
  <si>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</si>
  <si>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</si>
  <si>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</si>
  <si>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</si>
  <si>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</si>
  <si>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</si>
  <si>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</si>
  <si>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</si>
  <si>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</si>
  <si>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</si>
  <si>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</si>
  <si>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</si>
  <si>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</si>
  <si>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</si>
  <si>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</si>
  <si>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</si>
  <si>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</si>
  <si>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</si>
  <si>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</si>
  <si>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</si>
  <si>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</si>
  <si>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</si>
  <si>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</si>
  <si>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</si>
  <si>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</si>
  <si>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</si>
  <si>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</si>
  <si>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</si>
  <si>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</si>
  <si>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</si>
  <si>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</si>
  <si>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</si>
  <si>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</si>
  <si>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</si>
  <si>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</si>
  <si>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</si>
  <si>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</si>
  <si>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</si>
  <si>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</si>
  <si>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</si>
  <si>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</si>
  <si>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</si>
  <si>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</si>
  <si>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</si>
  <si>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</si>
  <si>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</si>
  <si>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</si>
  <si>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</si>
  <si>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</si>
  <si>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</si>
  <si>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</si>
  <si>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</si>
  <si>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</si>
  <si>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</si>
  <si>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</si>
  <si>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</si>
  <si>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</si>
  <si>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</si>
  <si>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</si>
  <si>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</si>
  <si>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</si>
  <si>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</si>
  <si>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</si>
  <si>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</si>
  <si>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</si>
  <si>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</si>
  <si>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</si>
  <si>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</si>
  <si>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</si>
  <si>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</si>
  <si>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</si>
  <si>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</si>
  <si>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</si>
  <si>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</si>
  <si>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</si>
  <si>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</si>
  <si>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</si>
  <si>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</si>
  <si>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</si>
  <si>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</si>
  <si>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</si>
  <si>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</si>
  <si>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</si>
  <si>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</si>
  <si>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</si>
  <si>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</si>
  <si>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</si>
  <si>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</si>
  <si>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</si>
  <si>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</si>
  <si>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</si>
  <si>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</si>
  <si>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</si>
  <si>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</si>
  <si>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</si>
  <si>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</si>
  <si>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</si>
  <si>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</si>
  <si>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</si>
  <si>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</si>
  <si>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</si>
  <si>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</si>
  <si>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</si>
  <si>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</si>
  <si>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</si>
  <si>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</si>
  <si>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</si>
  <si>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</si>
  <si>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</si>
  <si>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</si>
  <si>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</si>
  <si>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</si>
  <si>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</si>
  <si>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</si>
  <si>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</si>
  <si>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</si>
  <si>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</si>
  <si>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</si>
  <si>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</si>
  <si>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</si>
  <si>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</si>
  <si>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</si>
  <si>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</si>
  <si>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</si>
  <si>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</si>
  <si>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</si>
  <si>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</si>
  <si>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</si>
  <si>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</si>
  <si>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</si>
  <si>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</si>
  <si>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</si>
  <si>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</si>
  <si>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</si>
  <si>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</si>
  <si>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</si>
  <si>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</si>
  <si>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</si>
  <si>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</si>
  <si>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</si>
  <si>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</si>
  <si>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</si>
  <si>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</si>
  <si>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</si>
  <si>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</si>
  <si>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</si>
  <si>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</si>
  <si>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</si>
  <si>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</si>
  <si>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</si>
  <si>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</si>
  <si>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</si>
  <si>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</si>
  <si>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</si>
  <si>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</si>
  <si>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</si>
  <si>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</si>
  <si>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</si>
  <si>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</si>
  <si>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</si>
  <si>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</si>
  <si>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</si>
  <si>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</si>
  <si>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</si>
  <si>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</si>
  <si>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</si>
  <si>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</si>
  <si>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</si>
  <si>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</si>
  <si>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</si>
  <si>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</si>
  <si>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</si>
  <si>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</si>
  <si>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</si>
  <si>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</si>
  <si>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</si>
  <si>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</si>
  <si>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</si>
  <si>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</si>
  <si>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</si>
  <si>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</si>
  <si>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</si>
  <si>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</si>
  <si>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</si>
  <si>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</si>
  <si>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</si>
  <si>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</si>
  <si>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</si>
  <si>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</si>
  <si>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</si>
  <si>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</si>
  <si>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</si>
  <si>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</si>
  <si>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</si>
  <si>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</si>
  <si>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</si>
  <si>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</si>
  <si>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</si>
  <si>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</si>
  <si>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</si>
  <si>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</si>
  <si>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</si>
  <si>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</si>
  <si>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</si>
  <si>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</si>
  <si>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</si>
  <si>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</si>
  <si>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</si>
  <si>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</si>
  <si>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</si>
  <si>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</si>
  <si>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</si>
  <si>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</si>
  <si>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</si>
  <si>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</si>
  <si>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</si>
  <si>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</si>
  <si>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</si>
  <si>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</si>
  <si>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</si>
  <si>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</si>
  <si>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</si>
  <si>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</si>
  <si>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</si>
  <si>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</si>
  <si>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</si>
  <si>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</si>
  <si>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</si>
  <si>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</si>
  <si>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</si>
  <si>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</si>
  <si>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</si>
  <si>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</si>
  <si>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</si>
  <si>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</si>
  <si>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</si>
  <si>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</si>
  <si>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</si>
  <si>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</si>
  <si>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</si>
  <si>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</si>
  <si>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</si>
  <si>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</si>
  <si>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</si>
  <si>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</si>
  <si>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</si>
  <si>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</si>
  <si>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</si>
  <si>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</si>
  <si>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</si>
  <si>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</si>
  <si>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</si>
  <si>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</si>
  <si>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</si>
  <si>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</si>
  <si>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</si>
  <si>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</si>
  <si>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</si>
  <si>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</si>
  <si>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</si>
  <si>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</si>
  <si>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</si>
  <si>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</si>
  <si>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</si>
  <si>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</si>
  <si>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</si>
  <si>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</si>
  <si>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</si>
  <si>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</si>
  <si>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</si>
  <si>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</si>
  <si>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</si>
  <si>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</si>
  <si>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</si>
  <si>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</si>
  <si>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</si>
  <si>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</si>
  <si>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</si>
  <si>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</si>
  <si>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</si>
  <si>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</si>
  <si>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</si>
  <si>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</si>
  <si>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</si>
  <si>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</si>
  <si>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</si>
  <si>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</si>
  <si>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</si>
  <si>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</si>
  <si>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</si>
  <si>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</si>
  <si>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</si>
  <si>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</si>
  <si>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</si>
  <si>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</si>
  <si>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</si>
  <si>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</si>
  <si>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</si>
  <si>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</si>
  <si>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</si>
  <si>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</si>
  <si>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</si>
  <si>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</si>
  <si>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</si>
  <si>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</si>
  <si>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</si>
  <si>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</si>
  <si>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</si>
  <si>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</si>
  <si>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</si>
  <si>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</si>
  <si>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</si>
  <si>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</si>
  <si>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</si>
  <si>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</si>
  <si>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</si>
  <si>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</si>
  <si>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</si>
  <si>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</si>
  <si>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</si>
  <si>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</si>
  <si>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</si>
  <si>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</si>
  <si>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</si>
  <si>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</si>
  <si>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</si>
  <si>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</si>
  <si>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</si>
  <si>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</si>
  <si>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</si>
  <si>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</si>
  <si>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</si>
  <si>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</si>
  <si>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</si>
  <si>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</si>
  <si>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</si>
  <si>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</si>
  <si>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</si>
  <si>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</si>
  <si>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</si>
  <si>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</si>
  <si>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</si>
  <si>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</si>
  <si>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</si>
  <si>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</si>
  <si>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</si>
  <si>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</si>
  <si>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</si>
  <si>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</si>
  <si>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</si>
  <si>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</si>
  <si>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</si>
  <si>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</si>
  <si>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</si>
  <si>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</si>
  <si>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</si>
  <si>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</si>
  <si>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</si>
  <si>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</si>
  <si>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</si>
  <si>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</si>
  <si>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</si>
  <si>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</si>
  <si>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</si>
  <si>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</si>
  <si>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</si>
  <si>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</si>
  <si>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</si>
  <si>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</si>
  <si>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</si>
  <si>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</si>
  <si>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</si>
  <si>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</si>
  <si>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</si>
  <si>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</si>
  <si>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</si>
  <si>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</si>
  <si>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</si>
  <si>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</si>
  <si>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</si>
  <si>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</si>
  <si>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</si>
  <si>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</si>
  <si>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</si>
  <si>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</si>
  <si>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</si>
  <si>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</si>
  <si>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</si>
  <si>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</si>
  <si>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</si>
  <si>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</si>
  <si>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</si>
  <si>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</si>
  <si>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</si>
  <si>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</si>
  <si>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</si>
  <si>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</si>
  <si>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</si>
  <si>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</si>
  <si>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</si>
  <si>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</si>
  <si>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</si>
  <si>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</si>
  <si>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</si>
  <si>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</si>
  <si>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</si>
  <si>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</si>
  <si>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</si>
  <si>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</si>
  <si>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</si>
  <si>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</si>
  <si>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</si>
  <si>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</si>
  <si>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</si>
  <si>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</si>
  <si>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</si>
  <si>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</si>
  <si>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</si>
  <si>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</si>
  <si>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</si>
  <si>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</si>
  <si>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</si>
  <si>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</si>
  <si>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</si>
  <si>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</si>
  <si>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</si>
  <si>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</si>
  <si>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</si>
  <si>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</si>
  <si>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</si>
  <si>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</si>
  <si>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</si>
  <si>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</si>
  <si>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</si>
  <si>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</si>
  <si>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</si>
  <si>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</si>
  <si>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</si>
  <si>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</si>
  <si>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</si>
  <si>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</si>
  <si>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</si>
  <si>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</si>
  <si>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</si>
  <si>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</si>
  <si>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</si>
  <si>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</si>
  <si>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</si>
  <si>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</si>
  <si>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</si>
  <si>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</si>
  <si>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</si>
  <si>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</si>
  <si>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</si>
  <si>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</si>
  <si>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</si>
  <si>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</si>
  <si>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</si>
  <si>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</si>
  <si>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</si>
  <si>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</si>
  <si>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</si>
  <si>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</si>
  <si>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</si>
  <si>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</si>
  <si>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</si>
  <si>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</si>
  <si>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</si>
  <si>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</si>
  <si>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</si>
  <si>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</si>
  <si>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</si>
  <si>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</si>
  <si>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</si>
  <si>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</si>
  <si>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</si>
  <si>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</si>
  <si>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</si>
  <si>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</si>
  <si>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</si>
  <si>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</si>
  <si>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</si>
  <si>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</si>
  <si>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</si>
  <si>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</si>
  <si>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</si>
  <si>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</si>
  <si>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</si>
  <si>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</si>
  <si>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</si>
  <si>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</si>
  <si>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</si>
  <si>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</si>
  <si>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</si>
  <si>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</si>
  <si>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</si>
  <si>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</si>
  <si>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</si>
  <si>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</si>
  <si>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</si>
  <si>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</si>
  <si>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</si>
  <si>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</si>
  <si>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</si>
  <si>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</si>
  <si>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</si>
  <si>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</si>
  <si>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</si>
  <si>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</si>
  <si>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</si>
  <si>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</si>
  <si>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</si>
  <si>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</si>
  <si>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</si>
  <si>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</si>
  <si>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</si>
  <si>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</si>
  <si>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</si>
  <si>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</si>
  <si>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</si>
  <si>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</si>
  <si>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</si>
  <si>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</si>
  <si>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</si>
  <si>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</si>
  <si>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</si>
  <si>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</si>
  <si>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</si>
  <si>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</si>
  <si>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</si>
  <si>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</si>
  <si>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</si>
  <si>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</si>
  <si>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</si>
  <si>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</si>
  <si>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</si>
  <si>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</si>
  <si>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</si>
  <si>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</si>
  <si>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</si>
  <si>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</si>
  <si>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</si>
  <si>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</si>
  <si>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</si>
  <si>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</si>
  <si>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</si>
  <si>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</si>
  <si>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</si>
  <si>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</si>
  <si>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</si>
  <si>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</si>
  <si>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</si>
  <si>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</si>
  <si>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</si>
  <si>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</si>
  <si>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</si>
  <si>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</si>
  <si>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</si>
  <si>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</si>
  <si>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</si>
  <si>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</si>
  <si>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</si>
  <si>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</si>
  <si>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</si>
  <si>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</si>
  <si>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</si>
  <si>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</si>
  <si>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</si>
  <si>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</si>
  <si>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</si>
  <si>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</si>
  <si>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</si>
  <si>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</si>
  <si>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</si>
  <si>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</si>
  <si>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</si>
  <si>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</si>
  <si>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</si>
  <si>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</si>
  <si>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</si>
  <si>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</si>
  <si>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</si>
  <si>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</si>
  <si>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</si>
  <si>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</si>
  <si>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</si>
  <si>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</si>
  <si>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</si>
  <si>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</si>
  <si>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</si>
  <si>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</si>
  <si>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</si>
  <si>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</si>
  <si>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</si>
  <si>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</si>
  <si>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</si>
  <si>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</si>
  <si>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</si>
  <si>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</si>
  <si>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</si>
  <si>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</si>
  <si>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</si>
  <si>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</si>
  <si>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</si>
  <si>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</si>
  <si>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</si>
  <si>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</si>
  <si>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</si>
  <si>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</si>
  <si>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</si>
  <si>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</si>
  <si>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</si>
  <si>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</si>
  <si>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</si>
  <si>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</si>
  <si>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</si>
  <si>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</si>
  <si>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</si>
  <si>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</si>
  <si>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</si>
  <si>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</si>
  <si>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</si>
  <si>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</si>
  <si>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</si>
  <si>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</si>
  <si>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</si>
  <si>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</si>
  <si>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</si>
  <si>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</si>
  <si>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</si>
  <si>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</si>
  <si>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</si>
  <si>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</si>
  <si>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</si>
  <si>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</si>
  <si>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</si>
  <si>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</si>
  <si>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</si>
  <si>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</si>
  <si>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</si>
  <si>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</si>
  <si>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</si>
  <si>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</si>
  <si>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</si>
  <si>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</si>
  <si>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</si>
  <si>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</si>
  <si>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</si>
  <si>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</si>
  <si>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</si>
  <si>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</si>
  <si>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</si>
  <si>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</si>
  <si>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</si>
  <si>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</si>
  <si>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</si>
  <si>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</si>
  <si>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</si>
  <si>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</si>
  <si>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</si>
  <si>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</si>
  <si>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</si>
  <si>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</si>
  <si>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</si>
  <si>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</si>
  <si>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</si>
  <si>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</si>
  <si>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</si>
  <si>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</si>
  <si>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</si>
  <si>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</si>
  <si>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</si>
  <si>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</si>
  <si>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</si>
  <si>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</si>
  <si>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</si>
  <si>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</si>
  <si>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</si>
  <si>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</si>
  <si>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</si>
  <si>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</si>
  <si>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</si>
  <si>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</si>
  <si>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</si>
  <si>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</si>
  <si>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</si>
  <si>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</si>
  <si>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</si>
  <si>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</si>
  <si>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</si>
  <si>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</si>
  <si>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</si>
  <si>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</si>
  <si>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</si>
  <si>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</si>
  <si>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</si>
  <si>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</si>
  <si>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</si>
  <si>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</si>
  <si>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</si>
  <si>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</si>
  <si>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</si>
  <si>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</si>
  <si>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</si>
  <si>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</si>
  <si>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</si>
  <si>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</si>
  <si>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</si>
  <si>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</si>
  <si>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</si>
  <si>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</si>
  <si>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</si>
  <si>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</si>
  <si>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</si>
  <si>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</si>
  <si>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</si>
  <si>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</si>
  <si>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</si>
  <si>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</si>
  <si>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</si>
  <si>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</si>
  <si>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</si>
  <si>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</si>
  <si>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</si>
  <si>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</si>
  <si>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</si>
  <si>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</si>
  <si>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</si>
  <si>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</si>
  <si>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</si>
  <si>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</si>
  <si>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</si>
  <si>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</si>
  <si>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</si>
  <si>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</si>
  <si>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</si>
  <si>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</si>
  <si>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</si>
  <si>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</si>
  <si>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</si>
  <si>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</si>
  <si>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</si>
  <si>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</si>
  <si>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</si>
  <si>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</si>
  <si>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</si>
  <si>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</si>
  <si>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</si>
  <si>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</si>
  <si>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</si>
  <si>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</si>
  <si>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</si>
  <si>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</si>
  <si>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</si>
  <si>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</si>
  <si>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</si>
  <si>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</si>
  <si>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</si>
  <si>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</si>
  <si>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</si>
  <si>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</si>
  <si>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</si>
  <si>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</si>
  <si>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</si>
  <si>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</si>
  <si>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</si>
  <si>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</si>
  <si>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</si>
  <si>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</si>
  <si>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</si>
  <si>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</si>
  <si>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</si>
  <si>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</si>
  <si>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</si>
  <si>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</si>
  <si>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</si>
  <si>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</si>
  <si>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</si>
  <si>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</si>
  <si>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</si>
  <si>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</si>
  <si>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</si>
  <si>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</si>
  <si>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</si>
  <si>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</si>
  <si>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</si>
  <si>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</si>
  <si>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</si>
  <si>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</si>
  <si>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</si>
  <si>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</si>
  <si>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</si>
  <si>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</si>
  <si>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</si>
  <si>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</si>
  <si>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</si>
  <si>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</si>
  <si>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</si>
  <si>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</si>
  <si>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</si>
  <si>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</si>
  <si>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</si>
  <si>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</si>
  <si>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</si>
  <si>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</si>
  <si>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</si>
  <si>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</si>
  <si>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</si>
  <si>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</si>
  <si>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</si>
  <si>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</si>
  <si>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</si>
  <si>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</si>
  <si>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</si>
  <si>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</si>
  <si>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</si>
  <si>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</si>
  <si>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</si>
  <si>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</si>
  <si>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</si>
  <si>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</si>
  <si>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</si>
  <si>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</si>
  <si>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</si>
  <si>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</si>
  <si>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</si>
  <si>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</si>
  <si>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</si>
  <si>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</si>
  <si>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</si>
  <si>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</si>
  <si>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</si>
  <si>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</si>
  <si>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</si>
  <si>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</si>
  <si>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</si>
  <si>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</si>
  <si>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</si>
  <si>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</si>
  <si>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</si>
  <si>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</si>
  <si>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</si>
  <si>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</si>
  <si>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</si>
  <si>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</si>
  <si>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</si>
  <si>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</si>
  <si>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</si>
  <si>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</si>
  <si>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</si>
  <si>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</si>
  <si>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</si>
  <si>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</si>
  <si>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</si>
  <si>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</si>
  <si>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</si>
  <si>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</si>
  <si>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</si>
  <si>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</si>
  <si>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</si>
  <si>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</si>
  <si>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</si>
  <si>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</si>
  <si>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</si>
  <si>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</si>
  <si>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</si>
  <si>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</si>
  <si>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</si>
  <si>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</si>
  <si>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</si>
  <si>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</si>
  <si>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</si>
  <si>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</si>
  <si>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</si>
  <si>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</si>
  <si>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</si>
  <si>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</si>
  <si>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</si>
  <si>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</si>
  <si>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</si>
  <si>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</si>
  <si>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</si>
  <si>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</si>
  <si>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</si>
  <si>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</si>
  <si>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</si>
  <si>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</si>
  <si>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</si>
  <si>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</si>
  <si>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</si>
  <si>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</si>
  <si>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</si>
  <si>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</si>
  <si>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</si>
  <si>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</si>
  <si>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</si>
  <si>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</si>
  <si>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</si>
  <si>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</si>
  <si>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</si>
  <si>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</si>
  <si>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</si>
  <si>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</si>
  <si>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</si>
  <si>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</si>
  <si>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</si>
  <si>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</si>
  <si>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</si>
  <si>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</si>
  <si>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</si>
  <si>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</si>
  <si>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</si>
  <si>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</si>
  <si>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</si>
  <si>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</si>
  <si>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</si>
  <si>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</si>
  <si>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</si>
  <si>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</si>
  <si>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</si>
  <si>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</si>
  <si>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</si>
  <si>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</si>
  <si>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</si>
  <si>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</si>
  <si>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</si>
  <si>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</si>
  <si>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</si>
  <si>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</si>
  <si>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</si>
  <si>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</si>
  <si>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</si>
  <si>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</si>
  <si>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</si>
  <si>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</si>
  <si>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</si>
  <si>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</si>
  <si>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</si>
  <si>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</si>
  <si>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</si>
  <si>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</si>
  <si>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</si>
  <si>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</si>
  <si>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</si>
  <si>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</si>
  <si>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</si>
  <si>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</si>
  <si>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</si>
  <si>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</si>
  <si>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</si>
  <si>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</si>
  <si>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</si>
  <si>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</si>
  <si>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</si>
  <si>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</si>
  <si>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</si>
  <si>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</si>
  <si>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</si>
  <si>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</si>
  <si>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</si>
  <si>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</si>
  <si>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</si>
  <si>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</si>
  <si>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</si>
  <si>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</si>
  <si>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</si>
  <si>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</si>
  <si>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</si>
  <si>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</si>
  <si>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</si>
  <si>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</si>
  <si>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</si>
  <si>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</si>
  <si>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</si>
  <si>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</si>
  <si>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</si>
  <si>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</si>
  <si>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</si>
  <si>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</si>
  <si>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</si>
  <si>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</si>
  <si>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</si>
  <si>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</si>
  <si>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</si>
  <si>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</si>
  <si>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</si>
  <si>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</si>
  <si>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</si>
  <si>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</si>
  <si>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</si>
  <si>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</si>
  <si>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</si>
  <si>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</si>
  <si>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</si>
  <si>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</si>
  <si>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</si>
  <si>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</si>
  <si>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</si>
  <si>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</si>
  <si>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</si>
  <si>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</si>
  <si>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</si>
  <si>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</si>
  <si>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</si>
  <si>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</si>
  <si>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</si>
  <si>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</si>
  <si>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</si>
  <si>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</si>
  <si>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</si>
  <si>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</si>
  <si>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</si>
  <si>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</si>
  <si>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</si>
  <si>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</si>
  <si>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</si>
  <si>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</si>
  <si>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</si>
  <si>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</si>
  <si>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</si>
  <si>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</si>
  <si>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</si>
  <si>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</si>
  <si>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</si>
  <si>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</si>
  <si>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</si>
  <si>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</si>
  <si>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</si>
  <si>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</si>
  <si>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</si>
  <si>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</si>
  <si>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</si>
  <si>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</si>
  <si>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</si>
  <si>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</si>
  <si>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</si>
  <si>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</si>
  <si>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</si>
  <si>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</si>
  <si>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</si>
  <si>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</si>
  <si>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</si>
  <si>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</si>
  <si>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</si>
  <si>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</si>
  <si>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</si>
  <si>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</si>
  <si>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</si>
  <si>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</si>
  <si>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</si>
  <si>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</si>
  <si>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</si>
  <si>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</si>
  <si>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</si>
  <si>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</si>
  <si>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</si>
  <si>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</si>
  <si>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</si>
  <si>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</si>
  <si>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</si>
  <si>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</si>
  <si>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</si>
  <si>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</si>
  <si>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</si>
  <si>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</si>
  <si>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</si>
  <si>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</si>
  <si>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</si>
  <si>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</si>
  <si>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</si>
  <si>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</si>
  <si>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</si>
  <si>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</si>
  <si>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</si>
  <si>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</si>
  <si>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</si>
  <si>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</si>
  <si>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</si>
  <si>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</si>
  <si>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</si>
  <si>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</si>
  <si>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</si>
  <si>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</si>
  <si>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</si>
  <si>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</si>
  <si>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</si>
  <si>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</si>
  <si>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</si>
  <si>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</si>
  <si>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</si>
  <si>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</si>
  <si>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</si>
  <si>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</si>
  <si>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</si>
  <si>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</si>
  <si>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</si>
  <si>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</si>
  <si>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</si>
  <si>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</si>
  <si>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</si>
  <si>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</si>
  <si>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</si>
  <si>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</si>
  <si>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</si>
  <si>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</si>
  <si>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</si>
  <si>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</si>
  <si>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</si>
  <si>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</si>
  <si>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</si>
  <si>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</si>
  <si>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</si>
  <si>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</si>
  <si>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</si>
  <si>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</si>
  <si>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</si>
  <si>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</si>
  <si>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</si>
  <si>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</si>
  <si>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</si>
  <si>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</si>
  <si>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</si>
  <si>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</si>
  <si>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</si>
  <si>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</si>
  <si>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</si>
  <si>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</si>
  <si>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</si>
  <si>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</si>
  <si>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</si>
  <si>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</si>
  <si>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</si>
  <si>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</si>
  <si>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</si>
  <si>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</si>
  <si>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</si>
  <si>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</si>
  <si>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</si>
  <si>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</si>
  <si>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</si>
  <si>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</si>
  <si>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</si>
  <si>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</si>
  <si>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</si>
  <si>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</si>
  <si>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</si>
  <si>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</si>
  <si>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</si>
  <si>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</si>
  <si>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</si>
  <si>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</si>
  <si>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</si>
  <si>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</si>
  <si>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</si>
  <si>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</si>
  <si>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</si>
  <si>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</si>
  <si>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</si>
  <si>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</si>
  <si>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</si>
  <si>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</si>
  <si>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</si>
  <si>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</si>
  <si>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</si>
  <si>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</si>
  <si>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</si>
  <si>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</si>
  <si>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</si>
  <si>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</si>
  <si>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</si>
  <si>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</si>
  <si>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</si>
  <si>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</si>
  <si>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</si>
  <si>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</si>
  <si>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</si>
  <si>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</si>
  <si>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</si>
  <si>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</si>
  <si>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</si>
  <si>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</si>
  <si>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</si>
  <si>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</si>
  <si>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</si>
  <si>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</si>
  <si>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</si>
  <si>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</si>
  <si>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</si>
  <si>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</si>
  <si>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</si>
  <si>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</si>
  <si>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</si>
  <si>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</si>
  <si>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</si>
  <si>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</si>
  <si>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</si>
  <si>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</si>
  <si>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</si>
  <si>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</si>
  <si>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</si>
  <si>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</si>
  <si>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</si>
  <si>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</si>
  <si>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</si>
  <si>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</si>
  <si>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</si>
  <si>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</si>
  <si>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</si>
  <si>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</si>
  <si>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</si>
  <si>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</si>
  <si>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</si>
  <si>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</si>
  <si>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</si>
  <si>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</si>
  <si>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</si>
  <si>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</si>
  <si>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</si>
  <si>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</si>
  <si>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</si>
  <si>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</si>
  <si>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</si>
  <si>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</si>
  <si>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</si>
  <si>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</si>
  <si>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</si>
  <si>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</si>
  <si>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</si>
  <si>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</si>
  <si>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</si>
  <si>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</si>
  <si>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</si>
  <si>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</si>
  <si>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</si>
  <si>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</si>
  <si>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</si>
  <si>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</si>
  <si>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</si>
  <si>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</si>
  <si>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</si>
  <si>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</si>
  <si>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</si>
  <si>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</si>
  <si>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</si>
  <si>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</si>
  <si>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</si>
  <si>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</si>
  <si>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</si>
  <si>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</si>
  <si>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</si>
  <si>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</si>
  <si>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</si>
  <si>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</si>
  <si>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</si>
  <si>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</si>
  <si>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</si>
  <si>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</si>
  <si>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</si>
  <si>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</si>
  <si>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</si>
  <si>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</si>
  <si>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</si>
  <si>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</si>
  <si>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</si>
  <si>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</si>
  <si>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</si>
  <si>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</si>
  <si>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</si>
  <si>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</si>
  <si>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</si>
  <si>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</si>
  <si>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</si>
  <si>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</si>
  <si>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</si>
  <si>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</si>
  <si>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</si>
  <si>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</si>
  <si>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</si>
  <si>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</si>
  <si>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</si>
  <si>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</si>
  <si>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</si>
  <si>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</si>
  <si>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</si>
  <si>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</si>
  <si>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</si>
  <si>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</si>
  <si>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</si>
  <si>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</si>
  <si>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</si>
  <si>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</si>
  <si>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</si>
  <si>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</si>
  <si>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</si>
  <si>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</si>
  <si>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</si>
  <si>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</si>
  <si>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</si>
  <si>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</si>
  <si>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</si>
  <si>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</si>
  <si>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</si>
  <si>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</si>
  <si>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</si>
  <si>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</si>
  <si>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</si>
  <si>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</si>
  <si>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</si>
  <si>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</si>
  <si>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</si>
  <si>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</si>
  <si>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</si>
  <si>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</si>
  <si>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</si>
  <si>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</si>
  <si>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</si>
  <si>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</si>
  <si>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</si>
  <si>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</si>
  <si>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</si>
  <si>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</si>
  <si>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</si>
  <si>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</si>
  <si>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</si>
  <si>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</si>
  <si>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</si>
  <si>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</si>
  <si>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</si>
  <si>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</si>
  <si>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</si>
  <si>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</si>
  <si>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</si>
  <si>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</si>
  <si>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</si>
  <si>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</si>
  <si>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</si>
  <si>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</si>
  <si>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</si>
  <si>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</si>
  <si>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</si>
  <si>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</si>
  <si>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</si>
  <si>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</si>
  <si>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</si>
  <si>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</si>
  <si>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</si>
  <si>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</si>
  <si>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</si>
  <si>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</si>
  <si>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</si>
  <si>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</si>
  <si>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</si>
  <si>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</si>
  <si>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</si>
  <si>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</si>
  <si>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</si>
  <si>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</si>
  <si>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</si>
  <si>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</si>
  <si>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</si>
  <si>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</si>
  <si>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</si>
  <si>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</si>
  <si>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</si>
  <si>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</si>
  <si>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</si>
  <si>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</si>
  <si>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</si>
  <si>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</si>
  <si>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</si>
  <si>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</si>
  <si>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</si>
  <si>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</si>
  <si>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</si>
  <si>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</si>
  <si>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</si>
  <si>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</si>
  <si>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</si>
  <si>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</si>
  <si>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</si>
  <si>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</si>
  <si>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</si>
  <si>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</si>
  <si>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</si>
  <si>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</si>
  <si>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</si>
  <si>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</si>
  <si>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</si>
  <si>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</si>
  <si>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</si>
  <si>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</si>
  <si>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</si>
  <si>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</si>
  <si>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</si>
  <si>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</si>
  <si>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</si>
  <si>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</si>
  <si>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</si>
  <si>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</si>
  <si>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</si>
  <si>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</si>
  <si>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</si>
  <si>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</si>
  <si>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</si>
  <si>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</si>
  <si>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</si>
  <si>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</si>
  <si>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</si>
  <si>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</si>
  <si>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</si>
  <si>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</si>
  <si>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</si>
  <si>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</si>
  <si>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</si>
  <si>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</si>
  <si>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</si>
  <si>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</si>
  <si>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</si>
  <si>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</si>
  <si>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</si>
  <si>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</si>
  <si>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</si>
  <si>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</si>
  <si>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</si>
  <si>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</si>
  <si>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</si>
  <si>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</si>
  <si>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</si>
  <si>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</si>
  <si>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</si>
  <si>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</si>
  <si>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</si>
  <si>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</si>
  <si>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</si>
  <si>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</si>
  <si>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</si>
  <si>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</si>
  <si>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</si>
  <si>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</si>
  <si>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</si>
  <si>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</si>
  <si>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</si>
  <si>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</si>
  <si>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</si>
  <si>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</si>
  <si>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</si>
  <si>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</si>
  <si>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</si>
  <si>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</si>
  <si>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</si>
  <si>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</si>
  <si>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</si>
  <si>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</si>
  <si>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</si>
  <si>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</si>
  <si>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</si>
  <si>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</si>
  <si>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</si>
  <si>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</si>
  <si>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</si>
  <si>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</si>
  <si>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</si>
  <si>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</si>
  <si>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</si>
  <si>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</si>
  <si>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</si>
  <si>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</si>
  <si>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</si>
  <si>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</si>
  <si>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</si>
  <si>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</si>
  <si>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</si>
  <si>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</si>
  <si>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</si>
  <si>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</si>
  <si>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</si>
  <si>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</si>
  <si>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</si>
  <si>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</si>
  <si>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</si>
  <si>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</si>
  <si>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</si>
  <si>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</si>
  <si>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</si>
  <si>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</si>
  <si>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</si>
  <si>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</si>
  <si>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</si>
  <si>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</si>
  <si>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</si>
  <si>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</si>
  <si>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</si>
  <si>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</si>
  <si>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</si>
  <si>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</si>
  <si>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</si>
  <si>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</si>
  <si>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</si>
  <si>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</si>
  <si>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</si>
  <si>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</si>
  <si>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</si>
  <si>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</si>
  <si>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</si>
  <si>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</si>
  <si>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</si>
  <si>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</si>
  <si>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</si>
  <si>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</si>
  <si>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</si>
  <si>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</si>
  <si>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</si>
  <si>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</si>
  <si>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</si>
  <si>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</si>
  <si>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</si>
  <si>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</si>
  <si>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</si>
  <si>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</si>
  <si>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</si>
  <si>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</si>
  <si>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</si>
  <si>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</si>
  <si>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</si>
  <si>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</si>
  <si>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</si>
  <si>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</si>
  <si>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</si>
  <si>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</si>
  <si>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</si>
  <si>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</si>
  <si>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</si>
  <si>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</si>
  <si>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</si>
  <si>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</si>
  <si>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</si>
  <si>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</si>
  <si>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</si>
  <si>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</si>
  <si>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</si>
  <si>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</si>
  <si>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</si>
  <si>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</si>
  <si>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</si>
  <si>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</si>
  <si>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</si>
  <si>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</si>
  <si>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</si>
  <si>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</si>
  <si>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</si>
  <si>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</si>
  <si>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</si>
  <si>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</si>
  <si>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</si>
  <si>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</si>
  <si>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</si>
  <si>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</si>
  <si>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</si>
  <si>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</si>
  <si>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</si>
  <si>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</si>
  <si>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</si>
  <si>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</si>
  <si>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</si>
  <si>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</si>
  <si>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</si>
  <si>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</si>
  <si>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</si>
  <si>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</si>
  <si>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</si>
  <si>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</si>
  <si>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</si>
  <si>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</si>
  <si>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</si>
  <si>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</si>
  <si>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</si>
  <si>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</si>
  <si>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</si>
  <si>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</si>
  <si>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</si>
  <si>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</si>
  <si>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</si>
  <si>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</si>
  <si>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</si>
  <si>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</si>
  <si>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</si>
  <si>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</si>
  <si>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</si>
  <si>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</si>
  <si>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</si>
  <si>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</si>
  <si>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</si>
  <si>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</si>
  <si>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</si>
  <si>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</si>
  <si>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</si>
  <si>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</si>
  <si>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</si>
  <si>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</si>
  <si>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</si>
  <si>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</si>
  <si>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</si>
  <si>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</si>
  <si>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</si>
  <si>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</si>
  <si>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</si>
  <si>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</si>
  <si>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</si>
  <si>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</si>
  <si>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</si>
  <si>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</si>
  <si>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</si>
  <si>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</si>
  <si>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</si>
  <si>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</si>
  <si>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</si>
  <si>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</si>
  <si>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</si>
  <si>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</si>
  <si>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</si>
  <si>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</si>
  <si>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</si>
  <si>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</si>
  <si>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</si>
  <si>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</si>
  <si>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</si>
  <si>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</si>
  <si>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</si>
  <si>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</si>
  <si>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</si>
  <si>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</si>
  <si>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</si>
  <si>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</si>
  <si>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</si>
  <si>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</si>
  <si>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</si>
  <si>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</si>
  <si>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</si>
  <si>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</si>
  <si>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</si>
  <si>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</si>
  <si>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</si>
  <si>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</si>
  <si>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</si>
  <si>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</si>
  <si>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</si>
  <si>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</si>
  <si>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</si>
  <si>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</si>
  <si>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</si>
  <si>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</si>
  <si>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</si>
  <si>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</si>
  <si>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</si>
  <si>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</si>
  <si>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</si>
  <si>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</si>
  <si>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</si>
  <si>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</si>
  <si>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</si>
  <si>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</si>
  <si>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</si>
  <si>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</si>
  <si>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</si>
  <si>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</si>
  <si>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</si>
  <si>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</si>
  <si>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</si>
  <si>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</si>
  <si>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</si>
  <si>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</si>
  <si>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</si>
  <si>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</si>
  <si>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</si>
  <si>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</si>
  <si>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</si>
  <si>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</si>
  <si>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</si>
  <si>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</si>
  <si>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</si>
  <si>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</si>
  <si>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</si>
  <si>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</si>
  <si>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</si>
  <si>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</si>
  <si>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</si>
  <si>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</si>
  <si>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</si>
  <si>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</si>
  <si>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</si>
  <si>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</si>
  <si>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</si>
  <si>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</si>
  <si>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</si>
  <si>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</si>
  <si>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</si>
  <si>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</si>
  <si>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</si>
  <si>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</si>
  <si>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</si>
  <si>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</si>
  <si>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</si>
  <si>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</si>
  <si>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</si>
  <si>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</si>
  <si>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</si>
  <si>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</si>
  <si>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</si>
  <si>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</si>
  <si>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</si>
  <si>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</si>
  <si>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</si>
  <si>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</si>
  <si>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</si>
  <si>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</si>
  <si>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</si>
  <si>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</si>
  <si>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</si>
  <si>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</si>
  <si>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</si>
  <si>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</si>
  <si>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</si>
  <si>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</si>
  <si>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</si>
  <si>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</si>
  <si>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</si>
  <si>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</si>
  <si>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</si>
  <si>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</si>
  <si>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</si>
  <si>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</si>
  <si>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</si>
  <si>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</si>
  <si>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</si>
  <si>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</si>
  <si>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</si>
  <si>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</si>
  <si>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</si>
  <si>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</si>
  <si>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</si>
  <si>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</si>
  <si>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</si>
  <si>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</si>
  <si>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</si>
  <si>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</si>
  <si>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</si>
  <si>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</si>
  <si>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</si>
  <si>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</si>
  <si>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</si>
  <si>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</si>
  <si>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</si>
  <si>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</si>
  <si>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</si>
  <si>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</si>
  <si>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</si>
  <si>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</si>
  <si>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</si>
  <si>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</si>
  <si>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</si>
  <si>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</si>
  <si>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</si>
  <si>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</si>
  <si>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</si>
  <si>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</si>
  <si>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</si>
  <si>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</si>
  <si>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</si>
  <si>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</si>
  <si>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</si>
  <si>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</si>
  <si>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</si>
  <si>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</si>
  <si>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</si>
  <si>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</si>
  <si>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</si>
  <si>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</si>
  <si>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</si>
  <si>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</si>
  <si>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</si>
  <si>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</si>
  <si>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</si>
  <si>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</si>
  <si>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</si>
  <si>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</si>
  <si>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</si>
  <si>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</si>
  <si>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</si>
  <si>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</si>
  <si>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</si>
  <si>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</si>
  <si>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</si>
  <si>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</si>
  <si>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</si>
  <si>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</si>
  <si>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</si>
  <si>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</si>
  <si>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</si>
  <si>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</si>
  <si>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</si>
  <si>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</si>
  <si>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</si>
  <si>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</si>
  <si>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</si>
  <si>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</si>
  <si>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</si>
  <si>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</si>
  <si>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</si>
  <si>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</si>
  <si>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</si>
  <si>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</si>
  <si>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</si>
  <si>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</si>
  <si>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</si>
  <si>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</si>
  <si>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</si>
  <si>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</si>
  <si>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</si>
  <si>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</si>
  <si>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</si>
  <si>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</si>
  <si>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</si>
  <si>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</si>
  <si>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</si>
  <si>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</si>
  <si>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</si>
  <si>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</si>
  <si>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</si>
  <si>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</si>
  <si>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</si>
  <si>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</si>
  <si>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</si>
  <si>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</si>
  <si>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</si>
  <si>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</si>
  <si>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</si>
  <si>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</si>
  <si>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</si>
  <si>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</si>
  <si>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</si>
  <si>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</si>
  <si>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</si>
  <si>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</si>
  <si>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</si>
  <si>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</si>
  <si>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</si>
  <si>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</si>
  <si>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</si>
  <si>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</si>
  <si>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</si>
  <si>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</si>
  <si>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</si>
  <si>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</si>
  <si>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</si>
  <si>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</si>
  <si>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</si>
  <si>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</si>
  <si>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</si>
  <si>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</si>
  <si>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</si>
  <si>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</si>
  <si>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</si>
  <si>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</si>
  <si>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</si>
  <si>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</si>
  <si>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</si>
  <si>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</si>
  <si>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</si>
  <si>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</si>
  <si>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</si>
  <si>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</si>
  <si>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</si>
  <si>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</si>
  <si>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</si>
  <si>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</si>
  <si>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</si>
  <si>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</si>
  <si>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</si>
  <si>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</si>
  <si>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</si>
  <si>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</si>
  <si>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</si>
  <si>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</si>
  <si>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</si>
  <si>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</si>
  <si>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</si>
  <si>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</si>
  <si>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</si>
  <si>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</si>
  <si>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</si>
  <si>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</si>
  <si>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</si>
  <si>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</si>
  <si>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</si>
  <si>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</si>
  <si>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</si>
  <si>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</si>
  <si>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</si>
  <si>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</si>
  <si>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</si>
  <si>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</si>
  <si>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</si>
  <si>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</si>
  <si>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</si>
  <si>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</si>
  <si>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</si>
  <si>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</si>
  <si>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</si>
  <si>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</si>
  <si>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</si>
  <si>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</si>
  <si>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</si>
  <si>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</si>
  <si>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</si>
  <si>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</si>
  <si>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</si>
  <si>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</si>
  <si>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</si>
  <si>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</si>
  <si>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</si>
  <si>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</si>
  <si>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</si>
  <si>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</si>
  <si>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</si>
  <si>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</si>
  <si>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</si>
  <si>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</si>
  <si>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</si>
  <si>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</si>
  <si>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</si>
  <si>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</si>
  <si>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</si>
  <si>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</si>
  <si>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</si>
  <si>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</si>
  <si>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</si>
  <si>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</si>
  <si>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</si>
  <si>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</si>
  <si>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</si>
  <si>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</si>
  <si>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</si>
  <si>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</si>
  <si>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</si>
  <si>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</si>
  <si>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</si>
  <si>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</si>
  <si>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</si>
  <si>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</si>
  <si>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</si>
  <si>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</si>
  <si>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</si>
  <si>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</si>
  <si>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</si>
  <si>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</si>
  <si>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</si>
  <si>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</si>
  <si>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</si>
  <si>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</si>
  <si>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</si>
  <si>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</si>
  <si>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</si>
  <si>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</si>
  <si>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</si>
  <si>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</si>
  <si>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</si>
  <si>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</si>
  <si>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</si>
  <si>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</si>
  <si>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</si>
  <si>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</si>
  <si>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</si>
  <si>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</si>
  <si>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</si>
  <si>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</si>
  <si>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</si>
  <si>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</si>
  <si>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</si>
  <si>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</si>
  <si>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</si>
  <si>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</si>
  <si>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</si>
  <si>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</si>
  <si>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</si>
  <si>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</si>
  <si>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</si>
  <si>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</si>
  <si>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</si>
  <si>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</si>
  <si>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</si>
  <si>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</si>
  <si>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</si>
  <si>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</si>
  <si>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</si>
  <si>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</si>
  <si>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</si>
  <si>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</si>
  <si>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</si>
  <si>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</si>
  <si>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</si>
  <si>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</si>
  <si>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</si>
  <si>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</si>
  <si>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</si>
  <si>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</si>
  <si>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</si>
  <si>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</si>
  <si>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</si>
  <si>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</si>
  <si>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</si>
  <si>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</si>
  <si>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</si>
  <si>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</si>
  <si>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</si>
  <si>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</si>
  <si>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</si>
  <si>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</si>
  <si>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</si>
  <si>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</si>
  <si>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</si>
  <si>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</si>
  <si>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</si>
  <si>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</si>
  <si>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</si>
  <si>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</si>
  <si>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</si>
  <si>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</si>
  <si>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</si>
  <si>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</si>
  <si>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</si>
  <si>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</si>
  <si>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</si>
  <si>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</si>
  <si>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</si>
  <si>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</si>
  <si>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</si>
  <si>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</si>
  <si>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</si>
  <si>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</si>
  <si>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</si>
  <si>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</si>
  <si>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</si>
  <si>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</si>
  <si>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</si>
  <si>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</si>
  <si>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</si>
  <si>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</si>
  <si>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</si>
  <si>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</si>
  <si>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</si>
  <si>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</si>
  <si>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</si>
  <si>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</si>
  <si>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</si>
  <si>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</si>
  <si>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</si>
  <si>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</si>
  <si>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</si>
  <si>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</si>
  <si>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</si>
  <si>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</si>
  <si>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</si>
  <si>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</si>
  <si>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</si>
  <si>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</si>
  <si>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</si>
  <si>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</si>
  <si>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</si>
  <si>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</si>
  <si>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</si>
  <si>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</si>
  <si>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</si>
  <si>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</si>
  <si>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</si>
  <si>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</si>
  <si>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</si>
  <si>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</si>
  <si>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</si>
  <si>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</si>
  <si>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</si>
  <si>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</si>
  <si>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</si>
  <si>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</si>
  <si>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</si>
  <si>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</si>
  <si>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</si>
  <si>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</si>
  <si>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</si>
  <si>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</si>
  <si>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</si>
  <si>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</si>
  <si>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</si>
  <si>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</si>
  <si>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</si>
  <si>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</si>
  <si>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</si>
  <si>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</si>
  <si>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</si>
  <si>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</si>
  <si>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</si>
  <si>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</si>
  <si>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</si>
  <si>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</si>
  <si>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</si>
  <si>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</si>
  <si>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</si>
  <si>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</si>
  <si>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</si>
  <si>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</si>
  <si>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</si>
  <si>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</si>
  <si>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</si>
  <si>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</si>
  <si>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</si>
  <si>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</si>
  <si>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</si>
  <si>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</si>
  <si>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</si>
  <si>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</si>
  <si>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</si>
  <si>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</si>
  <si>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</si>
  <si>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</si>
  <si>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</si>
  <si>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</si>
  <si>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</si>
  <si>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</si>
  <si>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</si>
  <si>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</si>
  <si>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</si>
  <si>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</si>
  <si>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</si>
  <si>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</si>
  <si>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</si>
  <si>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</si>
  <si>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</si>
  <si>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</si>
  <si>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</si>
  <si>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</si>
  <si>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</si>
  <si>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</si>
  <si>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</si>
  <si>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</si>
  <si>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</si>
  <si>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</si>
  <si>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</si>
  <si>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</si>
  <si>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</si>
  <si>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</si>
  <si>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</si>
  <si>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</si>
  <si>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</si>
  <si>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</si>
  <si>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</si>
  <si>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</si>
  <si>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</si>
  <si>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</si>
  <si>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</si>
  <si>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</si>
  <si>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</si>
  <si>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</si>
  <si>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</si>
  <si>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</si>
  <si>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</si>
  <si>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</si>
  <si>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</si>
  <si>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</si>
  <si>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</si>
  <si>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</si>
  <si>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</si>
  <si>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</si>
  <si>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</si>
  <si>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</si>
  <si>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</si>
  <si>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</si>
  <si>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</si>
  <si>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</si>
  <si>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</si>
  <si>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</si>
  <si>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</si>
  <si>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</si>
  <si>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</si>
  <si>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</si>
  <si>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</si>
  <si>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</si>
  <si>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</si>
  <si>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</si>
  <si>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</si>
  <si>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</si>
  <si>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</si>
  <si>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</si>
  <si>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</si>
  <si>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</si>
  <si>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</si>
  <si>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</si>
  <si>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</si>
  <si>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</si>
  <si>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</si>
  <si>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</si>
  <si>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</si>
  <si>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</si>
  <si>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</si>
  <si>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</si>
  <si>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</si>
  <si>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</si>
  <si>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</si>
  <si>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</si>
  <si>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</si>
  <si>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</si>
  <si>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</si>
  <si>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</si>
  <si>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</si>
  <si>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</si>
  <si>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</si>
  <si>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</si>
  <si>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</si>
  <si>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</si>
  <si>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</si>
  <si>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</si>
  <si>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</si>
  <si>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</si>
  <si>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</si>
  <si>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</si>
  <si>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</si>
  <si>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</si>
  <si>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</si>
  <si>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</si>
  <si>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</si>
  <si>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</si>
  <si>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</si>
  <si>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</si>
  <si>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</si>
  <si>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</si>
  <si>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</si>
  <si>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</si>
  <si>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</si>
  <si>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</si>
  <si>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</si>
  <si>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</si>
  <si>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</si>
  <si>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</si>
  <si>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</si>
  <si>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</si>
  <si>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</si>
  <si>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</si>
  <si>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</si>
  <si>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</si>
  <si>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</si>
  <si>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</si>
  <si>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</si>
  <si>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</si>
  <si>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</si>
  <si>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</si>
  <si>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</si>
  <si>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</si>
  <si>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</si>
  <si>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</si>
  <si>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</si>
  <si>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</si>
  <si>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</si>
  <si>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</si>
  <si>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</si>
  <si>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</si>
  <si>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</si>
  <si>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</si>
  <si>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</si>
  <si>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</si>
  <si>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</si>
  <si>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</si>
  <si>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</si>
  <si>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</si>
  <si>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</si>
  <si>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</si>
  <si>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</si>
  <si>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</si>
  <si>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</si>
  <si>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</si>
  <si>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</si>
  <si>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</si>
  <si>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</si>
  <si>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</si>
  <si>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</si>
  <si>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</si>
  <si>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</si>
  <si>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</si>
  <si>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</si>
  <si>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</si>
  <si>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</si>
  <si>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</si>
  <si>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</si>
  <si>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</si>
  <si>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</si>
  <si>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</si>
  <si>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</si>
  <si>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</si>
  <si>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</si>
  <si>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</si>
  <si>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</si>
  <si>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</si>
  <si>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</si>
  <si>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</si>
  <si>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</si>
  <si>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</si>
  <si>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</si>
  <si>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</si>
  <si>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</si>
  <si>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</si>
  <si>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</si>
  <si>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</si>
  <si>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</si>
  <si>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</si>
  <si>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</si>
  <si>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</si>
  <si>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</si>
  <si>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</si>
  <si>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</si>
  <si>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</si>
  <si>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</si>
  <si>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</si>
  <si>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</si>
  <si>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</si>
  <si>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</si>
  <si>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</si>
  <si>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</si>
  <si>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</si>
  <si>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</si>
  <si>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</si>
  <si>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</si>
  <si>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</si>
  <si>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</si>
  <si>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</si>
  <si>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</si>
  <si>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</si>
  <si>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</si>
  <si>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</si>
  <si>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</si>
  <si>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</si>
  <si>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</si>
  <si>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</si>
  <si>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</si>
  <si>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</si>
  <si>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</si>
  <si>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</si>
  <si>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</si>
  <si>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</si>
  <si>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</si>
  <si>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</si>
  <si>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</si>
  <si>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</si>
  <si>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</si>
  <si>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</si>
  <si>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</si>
  <si>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</si>
  <si>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</si>
  <si>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</si>
  <si>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</si>
  <si>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</si>
  <si>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</si>
  <si>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</si>
  <si>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</si>
  <si>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</si>
  <si>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</si>
  <si>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</si>
  <si>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</si>
  <si>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</si>
  <si>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</si>
  <si>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</si>
  <si>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</si>
  <si>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</si>
  <si>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</si>
  <si>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</si>
  <si>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</si>
  <si>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</si>
  <si>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</si>
  <si>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</si>
  <si>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</si>
  <si>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</si>
  <si>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</si>
  <si>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</si>
  <si>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</si>
  <si>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</si>
  <si>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</si>
  <si>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</si>
  <si>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</si>
  <si>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</si>
  <si>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</si>
  <si>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</si>
  <si>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</si>
  <si>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</si>
  <si>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</si>
  <si>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</si>
  <si>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</si>
  <si>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</si>
  <si>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</si>
  <si>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</si>
  <si>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</si>
  <si>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</si>
  <si>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</si>
  <si>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</si>
  <si>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</si>
  <si>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</si>
  <si>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</si>
  <si>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</si>
  <si>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</si>
  <si>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</si>
  <si>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</si>
  <si>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</si>
  <si>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</si>
  <si>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</si>
  <si>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</si>
  <si>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</si>
  <si>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</si>
  <si>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</si>
  <si>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</si>
  <si>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</si>
  <si>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</si>
  <si>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</si>
  <si>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</si>
  <si>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</si>
  <si>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</si>
  <si>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</si>
  <si>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</si>
  <si>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</si>
  <si>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</si>
  <si>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</si>
  <si>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</si>
  <si>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</si>
  <si>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</si>
  <si>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</si>
  <si>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</si>
  <si>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</si>
  <si>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</si>
  <si>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</si>
  <si>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</si>
  <si>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</si>
  <si>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</si>
  <si>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</si>
  <si>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</si>
  <si>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</si>
  <si>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</si>
  <si>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</si>
  <si>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</si>
  <si>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</si>
  <si>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</si>
  <si>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</si>
  <si>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</si>
  <si>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</si>
  <si>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</si>
  <si>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</si>
  <si>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</si>
  <si>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</si>
  <si>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</si>
  <si>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</si>
  <si>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</si>
  <si>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</si>
  <si>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</si>
  <si>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</si>
  <si>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</si>
  <si>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</si>
  <si>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</si>
  <si>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</si>
  <si>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</si>
  <si>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</si>
  <si>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</si>
  <si>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</si>
  <si>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</si>
  <si>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</si>
  <si>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</si>
  <si>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</si>
  <si>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</si>
  <si>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</si>
  <si>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</si>
  <si>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</si>
  <si>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</si>
  <si>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</si>
  <si>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</si>
  <si>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</si>
  <si>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</si>
  <si>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</si>
  <si>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</si>
  <si>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</si>
  <si>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</si>
  <si>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</si>
  <si>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</si>
  <si>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</si>
  <si>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</si>
  <si>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</si>
  <si>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</si>
  <si>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</si>
  <si>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</si>
  <si>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</si>
  <si>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</si>
  <si>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</si>
  <si>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</si>
  <si>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</si>
  <si>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</si>
  <si>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</si>
  <si>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</si>
  <si>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</si>
  <si>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</si>
  <si>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</si>
  <si>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</si>
  <si>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</si>
  <si>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</si>
  <si>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</si>
  <si>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</si>
  <si>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</si>
  <si>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</si>
  <si>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</si>
  <si>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</si>
  <si>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</si>
  <si>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</si>
  <si>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</si>
  <si>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</si>
  <si>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</si>
  <si>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</si>
  <si>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</si>
  <si>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</si>
  <si>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</si>
  <si>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</si>
  <si>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</si>
  <si>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</si>
  <si>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</si>
  <si>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</si>
  <si>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</si>
  <si>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</si>
  <si>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</si>
  <si>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</si>
  <si>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</si>
  <si>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</si>
  <si>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</si>
  <si>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</si>
  <si>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</si>
  <si>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</si>
  <si>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</si>
  <si>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</si>
  <si>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</si>
  <si>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</si>
  <si>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</si>
  <si>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</si>
  <si>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</si>
  <si>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</si>
  <si>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</si>
  <si>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</si>
  <si>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</si>
  <si>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</si>
  <si>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</si>
  <si>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</si>
  <si>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</si>
  <si>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</si>
  <si>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</si>
  <si>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</si>
  <si>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</si>
  <si>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</si>
  <si>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</si>
  <si>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</si>
  <si>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</si>
  <si>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</si>
  <si>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</si>
  <si>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</si>
  <si>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</si>
  <si>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</si>
  <si>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</si>
  <si>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</si>
  <si>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</si>
  <si>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</si>
  <si>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</si>
  <si>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</si>
  <si>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</si>
  <si>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</si>
  <si>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</si>
  <si>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</si>
  <si>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</si>
  <si>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</si>
  <si>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</si>
  <si>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</si>
  <si>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</si>
  <si>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</si>
  <si>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</si>
  <si>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</si>
  <si>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</si>
  <si>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</si>
  <si>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</si>
  <si>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</si>
  <si>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</si>
  <si>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</si>
  <si>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</si>
  <si>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</si>
  <si>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</si>
  <si>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</si>
  <si>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</si>
  <si>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</si>
  <si>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</si>
  <si>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</si>
  <si>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</si>
  <si>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</si>
  <si>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</si>
  <si>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</si>
  <si>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</si>
  <si>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</si>
  <si>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</si>
  <si>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</si>
  <si>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</si>
  <si>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</si>
  <si>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</si>
  <si>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</si>
  <si>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</si>
  <si>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</si>
  <si>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</si>
  <si>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</si>
  <si>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</si>
  <si>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</si>
  <si>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</si>
  <si>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</si>
  <si>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</si>
  <si>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</si>
  <si>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</si>
  <si>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</si>
  <si>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</si>
  <si>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</si>
  <si>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</si>
  <si>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</si>
  <si>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</si>
  <si>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</si>
  <si>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</si>
  <si>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</si>
  <si>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</si>
  <si>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</si>
  <si>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</si>
  <si>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</si>
  <si>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</si>
  <si>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</si>
  <si>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</si>
  <si>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</si>
  <si>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</si>
  <si>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</si>
  <si>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</si>
  <si>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</si>
  <si>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</si>
  <si>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</si>
  <si>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</si>
  <si>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</si>
  <si>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</si>
  <si>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</si>
  <si>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</si>
  <si>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</si>
  <si>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</si>
  <si>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</si>
  <si>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</si>
  <si>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</si>
  <si>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</si>
  <si>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</si>
  <si>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</si>
  <si>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</si>
  <si>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</si>
  <si>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</si>
  <si>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</si>
  <si>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</si>
  <si>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</si>
  <si>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</si>
  <si>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</si>
  <si>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</si>
  <si>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</si>
  <si>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</si>
  <si>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</si>
  <si>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</si>
  <si>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</si>
  <si>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</si>
  <si>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</si>
  <si>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</si>
  <si>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</si>
  <si>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</si>
  <si>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</si>
  <si>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</si>
  <si>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</si>
  <si>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</si>
  <si>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</si>
  <si>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</si>
  <si>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</si>
  <si>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</si>
  <si>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</si>
  <si>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</si>
  <si>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</si>
  <si>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</si>
  <si>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</si>
  <si>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</si>
  <si>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</si>
  <si>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</si>
  <si>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</si>
  <si>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</si>
  <si>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</si>
  <si>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</si>
  <si>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</si>
  <si>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</si>
  <si>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</si>
  <si>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</si>
  <si>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</si>
  <si>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</si>
  <si>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</si>
  <si>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</si>
  <si>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</si>
  <si>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</si>
  <si>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</si>
  <si>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</si>
  <si>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</si>
  <si>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</si>
  <si>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</si>
  <si>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</si>
  <si>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</si>
  <si>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</si>
  <si>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</si>
  <si>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</si>
  <si>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</si>
  <si>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</si>
  <si>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</si>
  <si>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</si>
  <si>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</si>
  <si>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</si>
  <si>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</si>
  <si>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</si>
  <si>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</si>
  <si>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</si>
  <si>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</si>
  <si>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</si>
  <si>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</si>
  <si>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</si>
  <si>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</si>
  <si>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</si>
  <si>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</si>
  <si>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</si>
  <si>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</si>
  <si>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</si>
  <si>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</si>
  <si>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</si>
  <si>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</si>
  <si>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</si>
  <si>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</si>
  <si>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</si>
  <si>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</si>
  <si>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</si>
  <si>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</si>
  <si>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</si>
  <si>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</si>
  <si>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</si>
  <si>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</si>
  <si>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</si>
  <si>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</si>
  <si>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</si>
  <si>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</si>
  <si>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</si>
  <si>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</si>
  <si>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</si>
  <si>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</si>
  <si>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</si>
  <si>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</si>
  <si>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</si>
  <si>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</si>
  <si>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</si>
  <si>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</si>
  <si>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</si>
  <si>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</si>
  <si>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</si>
  <si>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</si>
  <si>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</si>
  <si>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</si>
  <si>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</si>
  <si>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</si>
  <si>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</si>
  <si>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</si>
  <si>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</si>
  <si>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</si>
  <si>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</si>
  <si>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</si>
  <si>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</si>
  <si>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</si>
  <si>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</si>
  <si>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</si>
  <si>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</si>
  <si>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</si>
  <si>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</si>
  <si>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</si>
  <si>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</si>
  <si>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</si>
  <si>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</si>
  <si>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</si>
  <si>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</si>
  <si>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</si>
  <si>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</si>
  <si>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</si>
  <si>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</si>
  <si>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</si>
  <si>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</si>
  <si>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</si>
  <si>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</si>
  <si>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</si>
  <si>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</si>
  <si>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</si>
  <si>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</si>
  <si>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</si>
  <si>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</si>
  <si>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</si>
  <si>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</si>
  <si>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</si>
  <si>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</si>
  <si>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</si>
  <si>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</si>
  <si>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</si>
  <si>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</si>
  <si>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</si>
  <si>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</si>
  <si>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</si>
  <si>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</si>
  <si>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</si>
  <si>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</si>
  <si>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</si>
  <si>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</si>
  <si>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</si>
  <si>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</si>
  <si>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</si>
  <si>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</si>
  <si>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</si>
  <si>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</si>
  <si>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</si>
  <si>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</si>
  <si>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</si>
  <si>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</si>
  <si>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</si>
  <si>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</si>
  <si>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</si>
  <si>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</si>
  <si>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</si>
  <si>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</si>
  <si>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</si>
  <si>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</si>
  <si>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</si>
  <si>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</si>
  <si>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</si>
  <si>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</si>
  <si>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</si>
  <si>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</si>
  <si>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</si>
  <si>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</si>
  <si>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</si>
  <si>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</si>
  <si>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</si>
  <si>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</si>
  <si>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</si>
  <si>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</si>
  <si>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</si>
  <si>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</si>
  <si>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</si>
  <si>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</si>
  <si>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</si>
  <si>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</si>
  <si>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</si>
  <si>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</si>
  <si>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</si>
  <si>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</si>
  <si>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</si>
  <si>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</si>
  <si>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</si>
  <si>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</si>
  <si>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</si>
  <si>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</si>
  <si>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</si>
  <si>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</si>
  <si>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</si>
  <si>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</si>
  <si>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</si>
  <si>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</si>
  <si>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</si>
  <si>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</si>
  <si>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</si>
  <si>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</si>
  <si>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</si>
  <si>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</si>
  <si>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</si>
  <si>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</si>
  <si>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</si>
  <si>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</si>
  <si>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</si>
  <si>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</si>
  <si>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</si>
  <si>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</si>
  <si>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</si>
  <si>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</si>
  <si>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</si>
  <si>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</si>
  <si>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</si>
  <si>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</si>
  <si>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</si>
  <si>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</si>
  <si>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</si>
  <si>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</si>
  <si>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</si>
  <si>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</si>
  <si>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</si>
  <si>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</si>
  <si>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</si>
  <si>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</si>
  <si>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</si>
  <si>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</si>
  <si>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</si>
  <si>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</si>
  <si>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</si>
  <si>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</si>
  <si>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</si>
  <si>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</si>
  <si>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</si>
  <si>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</si>
  <si>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</si>
  <si>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</si>
  <si>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</si>
  <si>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</si>
  <si>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</si>
  <si>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</si>
  <si>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</si>
  <si>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</si>
  <si>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</si>
  <si>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</si>
  <si>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</si>
  <si>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</si>
  <si>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</si>
  <si>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</si>
  <si>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</si>
  <si>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</si>
  <si>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</si>
  <si>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</si>
  <si>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</si>
  <si>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</si>
  <si>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</si>
  <si>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</si>
  <si>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</si>
  <si>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</si>
  <si>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</si>
  <si>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</si>
  <si>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</si>
  <si>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</si>
  <si>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</si>
  <si>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</si>
  <si>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</si>
  <si>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</si>
  <si>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</si>
  <si>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</si>
  <si>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</si>
  <si>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</si>
  <si>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</si>
  <si>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</si>
  <si>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</si>
  <si>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</si>
  <si>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</si>
  <si>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</si>
  <si>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</si>
  <si>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</si>
  <si>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</si>
  <si>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</si>
  <si>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</si>
  <si>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</si>
  <si>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</si>
  <si>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</si>
  <si>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</si>
  <si>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</si>
  <si>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</si>
  <si>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</si>
  <si>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</si>
  <si>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</si>
  <si>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</si>
  <si>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</si>
  <si>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</si>
  <si>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</si>
  <si>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</si>
  <si>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</si>
  <si>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</si>
  <si>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</si>
  <si>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</si>
  <si>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</si>
  <si>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</si>
  <si>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</si>
  <si>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</si>
  <si>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</si>
  <si>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</si>
  <si>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</si>
  <si>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</si>
  <si>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</si>
  <si>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</si>
  <si>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</si>
  <si>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</si>
  <si>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</si>
  <si>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</si>
  <si>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</si>
  <si>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</si>
  <si>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</si>
  <si>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</si>
  <si>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</si>
  <si>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</si>
  <si>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</si>
  <si>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</si>
  <si>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</si>
  <si>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</si>
  <si>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</si>
  <si>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</si>
  <si>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</si>
  <si>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</si>
  <si>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</si>
  <si>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</si>
  <si>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</si>
  <si>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</si>
  <si>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</si>
  <si>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</si>
  <si>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</si>
  <si>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</si>
  <si>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</si>
  <si>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</si>
  <si>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</si>
  <si>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</si>
  <si>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</si>
  <si>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</si>
  <si>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</si>
  <si>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</si>
  <si>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</si>
  <si>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</si>
  <si>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</si>
  <si>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</si>
  <si>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</si>
  <si>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</si>
  <si>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</si>
  <si>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</si>
  <si>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</si>
  <si>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</si>
  <si>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</si>
  <si>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</si>
  <si>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</si>
  <si>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</si>
  <si>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</si>
  <si>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</si>
  <si>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</si>
  <si>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</si>
  <si>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</si>
  <si>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</si>
  <si>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</si>
  <si>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</si>
  <si>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</si>
  <si>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</si>
  <si>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</si>
  <si>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</si>
  <si>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</si>
  <si>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</si>
  <si>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</si>
  <si>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</si>
  <si>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</si>
  <si>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</si>
  <si>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</si>
  <si>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</si>
  <si>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</si>
  <si>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</si>
  <si>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</si>
  <si>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</si>
  <si>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</si>
  <si>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</si>
  <si>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</si>
  <si>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</si>
  <si>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</si>
  <si>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</si>
  <si>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</si>
  <si>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</si>
  <si>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</si>
  <si>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</si>
  <si>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</si>
  <si>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</si>
  <si>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</si>
  <si>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</si>
  <si>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</si>
  <si>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</si>
  <si>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</si>
  <si>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</si>
  <si>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</si>
  <si>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</si>
  <si>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</si>
  <si>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</si>
  <si>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</si>
  <si>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</si>
  <si>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</si>
  <si>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</si>
  <si>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</si>
  <si>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</si>
  <si>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</si>
  <si>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</si>
  <si>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</si>
  <si>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</si>
  <si>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</si>
  <si>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</si>
  <si>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</si>
  <si>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</si>
  <si>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</si>
  <si>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</si>
  <si>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</si>
  <si>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</si>
  <si>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</si>
  <si>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</si>
  <si>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</si>
  <si>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</si>
  <si>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</si>
  <si>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</si>
  <si>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</si>
  <si>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</si>
  <si>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</si>
  <si>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</si>
  <si>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</si>
  <si>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</si>
  <si>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</si>
  <si>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</si>
  <si>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</si>
  <si>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</si>
  <si>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</si>
  <si>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</si>
  <si>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</si>
  <si>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</si>
  <si>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</si>
  <si>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</si>
  <si>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</si>
  <si>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</si>
  <si>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</si>
  <si>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</si>
  <si>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</si>
  <si>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</si>
  <si>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</si>
  <si>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</si>
  <si>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</si>
  <si>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</si>
  <si>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</si>
  <si>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</si>
  <si>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</si>
  <si>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</si>
  <si>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</si>
  <si>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</si>
  <si>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</si>
  <si>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</si>
  <si>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</si>
  <si>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</si>
  <si>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</si>
  <si>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</si>
  <si>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</si>
  <si>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</si>
  <si>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</si>
  <si>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</si>
  <si>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</si>
  <si>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</si>
  <si>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</si>
  <si>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</si>
  <si>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</si>
  <si>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</si>
  <si>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</si>
  <si>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</si>
  <si>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</si>
  <si>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</si>
  <si>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</si>
  <si>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</si>
  <si>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</si>
  <si>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</si>
  <si>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</si>
  <si>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</si>
  <si>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</si>
  <si>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</si>
  <si>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</si>
  <si>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</si>
  <si>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</si>
  <si>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</si>
  <si>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</si>
  <si>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</si>
  <si>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</si>
  <si>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</si>
  <si>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</si>
  <si>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</si>
  <si>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</si>
  <si>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</si>
  <si>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</si>
  <si>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</si>
  <si>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</si>
  <si>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</si>
  <si>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</si>
  <si>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</si>
  <si>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</si>
  <si>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</si>
  <si>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</si>
  <si>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</si>
  <si>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</si>
  <si>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</si>
  <si>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</si>
  <si>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</si>
  <si>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</si>
  <si>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</si>
  <si>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</si>
  <si>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</si>
  <si>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</si>
  <si>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</si>
  <si>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</si>
  <si>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</si>
  <si>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</si>
  <si>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</si>
  <si>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</si>
  <si>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</si>
  <si>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</si>
  <si>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</si>
  <si>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</si>
  <si>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</si>
  <si>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</si>
  <si>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</si>
  <si>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</si>
  <si>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</si>
  <si>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</si>
  <si>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</si>
  <si>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</si>
  <si>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</si>
  <si>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</si>
  <si>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</si>
  <si>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</si>
  <si>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</si>
  <si>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</si>
  <si>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</si>
  <si>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</si>
  <si>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</si>
  <si>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</si>
  <si>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</si>
  <si>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</si>
  <si>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</si>
  <si>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</si>
  <si>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</si>
  <si>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</si>
  <si>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</si>
  <si>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</si>
  <si>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</si>
  <si>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</si>
  <si>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</si>
  <si>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</si>
  <si>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</si>
  <si>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</si>
  <si>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</si>
  <si>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</si>
  <si>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</si>
  <si>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</si>
  <si>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</si>
  <si>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</si>
  <si>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</si>
  <si>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</si>
  <si>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</si>
  <si>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</si>
  <si>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</si>
  <si>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</si>
  <si>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</si>
  <si>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</si>
  <si>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</si>
  <si>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</si>
  <si>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</si>
  <si>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</si>
  <si>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</si>
  <si>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</si>
  <si>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</si>
  <si>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</si>
  <si>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</si>
  <si>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</si>
  <si>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</si>
  <si>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</si>
  <si>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</si>
  <si>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</si>
  <si>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</si>
  <si>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</si>
  <si>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</si>
  <si>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</si>
  <si>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</si>
  <si>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</si>
  <si>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</si>
  <si>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</si>
  <si>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</si>
  <si>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</si>
  <si>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</si>
  <si>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</si>
  <si>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</si>
  <si>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</si>
  <si>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</si>
  <si>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</si>
  <si>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</si>
  <si>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</si>
  <si>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</si>
  <si>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</si>
  <si>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</si>
  <si>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</si>
  <si>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</si>
  <si>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</si>
  <si>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</si>
  <si>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</si>
  <si>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</si>
  <si>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</si>
  <si>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</si>
  <si>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</si>
  <si>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</si>
  <si>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</si>
  <si>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</si>
  <si>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</si>
  <si>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</si>
  <si>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</si>
  <si>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</si>
  <si>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</si>
  <si>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</si>
  <si>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</si>
  <si>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</si>
  <si>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</si>
  <si>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</si>
  <si>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</si>
  <si>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</si>
  <si>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</si>
  <si>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</si>
  <si>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</si>
  <si>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</si>
  <si>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</si>
  <si>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</si>
  <si>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</si>
  <si>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</si>
  <si>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</si>
  <si>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</si>
  <si>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</si>
  <si>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</si>
  <si>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</si>
  <si>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</si>
  <si>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</si>
  <si>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</si>
  <si>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</si>
  <si>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</si>
  <si>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</si>
  <si>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</si>
  <si>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</si>
  <si>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</si>
  <si>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</si>
  <si>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</si>
  <si>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</si>
  <si>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</si>
  <si>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</si>
  <si>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</si>
  <si>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</si>
  <si>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</si>
  <si>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PCM-20251024-00000827</t>
  </si>
  <si>
    <t>ETA 90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</si>
  <si>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</si>
  <si>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</si>
  <si>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</si>
  <si>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</si>
  <si>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</si>
  <si>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</si>
  <si>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</si>
  <si>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</si>
  <si>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</si>
  <si>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</si>
  <si>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</si>
  <si>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</si>
  <si>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</si>
  <si>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</si>
  <si>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</si>
  <si>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</si>
  <si>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</si>
  <si>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</si>
  <si>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</si>
  <si>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</si>
  <si>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</si>
  <si>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</si>
  <si>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</si>
  <si>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</si>
  <si>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</si>
  <si>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</si>
  <si>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</si>
  <si>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</si>
  <si>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</si>
  <si>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</si>
  <si>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</si>
  <si>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</si>
  <si>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</si>
  <si>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</si>
  <si>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</si>
  <si>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</si>
  <si>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</si>
  <si>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</si>
  <si>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</si>
  <si>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</si>
  <si>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</si>
  <si>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</si>
  <si>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</si>
  <si>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</si>
  <si>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</si>
  <si>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</si>
  <si>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</si>
  <si>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</si>
  <si>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</si>
  <si>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</si>
  <si>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</si>
  <si>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</si>
  <si>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</si>
  <si>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</si>
  <si>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</si>
  <si>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</si>
  <si>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</si>
  <si>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</si>
  <si>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</si>
  <si>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</si>
  <si>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</si>
  <si>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</si>
  <si>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</si>
  <si>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</si>
  <si>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</si>
  <si>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</si>
  <si>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</si>
  <si>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</si>
  <si>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</si>
  <si>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</si>
  <si>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</si>
  <si>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</si>
  <si>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</si>
  <si>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</si>
  <si>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</si>
  <si>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</si>
  <si>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</si>
  <si>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</si>
  <si>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</si>
  <si>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</si>
  <si>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</si>
  <si>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</si>
  <si>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</si>
  <si>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</si>
  <si>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</si>
  <si>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</si>
  <si>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</si>
  <si>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</si>
  <si>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</si>
  <si>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</si>
  <si>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</si>
  <si>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 xml:space="preserve">NO PCM </t>
  </si>
  <si>
    <t>90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</si>
  <si>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</si>
  <si>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</si>
  <si>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</si>
  <si>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</si>
  <si>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</si>
  <si>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</si>
  <si>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</si>
  <si>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Currently responsible person is not responding need to check after Jumma prayer</t>
  </si>
  <si>
    <t>PCM-20251024-00000725</t>
  </si>
  <si>
    <t>Site is down and we are facing access issue as site is located in Military camp , Access is upon request only during working days and hours.</t>
  </si>
  <si>
    <t>PCM-20251024-00000787</t>
  </si>
  <si>
    <t xml:space="preserve">EM team need 40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</si>
</sst>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9" totalsRowShown="0" headerRowDxfId="48" dataDxfId="47" headerRowBorderDxfId="45" tableBorderDxfId="46" totalsRowBorderDxfId="44">
  <autoFilter ref="A1:L23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2" totalsRowShown="0" headerRowDxfId="31" dataDxfId="30" headerRowBorderDxfId="28" tableBorderDxfId="29">
  <autoFilter ref="A1:L48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291.65955787037092</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11.164569444445078</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17917</v>
      </c>
      <c r="E4" s="136" t="s">
        <v>38998</v>
      </c>
      <c r="F4" s="137">
        <v>45954.59847222222</v>
      </c>
      <c r="G4" s="138">
        <f ca="1">IFERROR(NOW()-F4,"")</f>
        <v>9.5115740768960677E-3</v>
      </c>
      <c r="H4" s="137">
        <v>45954.592916666668</v>
      </c>
      <c r="I4" s="135" t="str">
        <f>IFERROR(VLOOKUP(D4,DB!A:F,6,0),"")</f>
        <v>SCECO</v>
      </c>
      <c r="J4" s="135" t="str">
        <f>IFERROR(VLOOKUP(D4,DB!A:G,7,0),"")</f>
        <v>Dead</v>
      </c>
      <c r="K4" s="139" t="s">
        <v>39003</v>
      </c>
      <c r="L4" s="140" t="str">
        <f>IFERROR(VLOOKUP(D4,DB!A:I,9,0),"")</f>
        <v>Latis</v>
      </c>
    </row>
    <row r="5" spans="1:15" ht="15" customHeight="1">
      <c r="A5" s="134"/>
      <c r="B5" s="135" t="str">
        <f>IFERROR(VLOOKUP(D5,DB!A:K,11,0),"")</f>
        <v/>
      </c>
      <c r="C5" s="135"/>
      <c r="D5" s="135"/>
      <c r="E5" s="136"/>
      <c r="F5" s="137"/>
      <c r="G5" s="138">
        <f ca="1">IFERROR(NOW()-F5,"")</f>
        <v>45954.607983796297</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45954.607983796297</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45954.607983796297</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45954.607983796297</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45954.607983796297</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45954.607983796297</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45954.607983796297</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45954.607983796297</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45954.607983796297</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45954.607983796297</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45954.607983796297</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45954.607983796297</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45954.607983796297</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45954.607983796297</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45954.607983796297</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45954.607983796297</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45954.607983796297</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45954.607983796297</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45954.607983796297</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45954.607983796297</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45954.607983796297</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45954.607983796297</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45954.607983796297</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45954.607983796297</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45954.607983796297</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45954.607983796297</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45954.607983796297</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45954.607983796297</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45954.607983796297</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45954.607983796297</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45954.607983796297</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45954.607983796297</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45954.607983796297</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45954.607983796297</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45954.607983796297</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45954.607983796297</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45954.607983796297</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45954.607983796297</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45954.607983796297</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45954.607983796297</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45954.607983796297</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45954.607983796297</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45954.607983796297</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45954.607983796297</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45954.607983796297</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45954.607983796297</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45954.607983796297</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45954.607983796297</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45954.607983796297</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45954.607983796297</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45954.607983796297</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45954.607983796297</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45954.607983796297</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45954.607983796297</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45954.607983796297</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45954.607983796297</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45954.607983796297</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45954.607983796297</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45954.607983796297</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45954.607983796297</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45954.607983796297</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45954.607983796297</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1DDB9481-64BE-402F-8C6B-3717FA9F96D8}"/>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E9" sqref="E9"/>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129.60814583333558</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10.112208333332092</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45954.607983796297</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45954.607983796297</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45954.607983796297</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45954.607983796297</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45954.607983796297</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45954.607983796297</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45954.607983796297</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45954.607983796297</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45954.607983796297</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45954.607983796297</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45954.607983796297</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45954.607983796297</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45954.607983796297</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45954.607983796297</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45954.607983796297</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45954.607983796297</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45954.607983796297</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45954.607983796297</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45954.607983796297</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45954.607983796297</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45954.607983796297</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45954.607983796297</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45954.607983796297</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tabSelected="1" workbookViewId="0">
      <selection activeCell="D15" sqref="D15"/>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45954.607983796297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45954.607983796297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45954.607983796297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45954.607983796297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45954.607983796297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45954.607983796297</v>
      </c>
      <c r="H7" s="22"/>
      <c r="I7" s="19" t="s">
        <v>39088</v>
      </c>
      <c r="J7" s="18" t="str">
        <f>IFERROR(VLOOKUP(D7,DB!A:G,7,0),"")</f>
        <v/>
      </c>
      <c r="K7" s="46"/>
      <c r="L7" s="23" t="str">
        <f>IFERROR(VLOOKUP(D7,DB!A:I,9,0),"")</f>
        <v/>
      </c>
    </row>
    <row r="8" spans="1:13" ht="15" customHeight="1">
      <c r="A8" s="19"/>
      <c r="B8" s="63" t="str">
        <f>IFERROR(VLOOKUP(D8,DB!A:K,11,0),"")</f>
        <v/>
      </c>
      <c r="C8" s="18"/>
      <c r="D8" s="18"/>
      <c r="E8" s="18"/>
      <c r="F8" s="20"/>
      <c r="G8" s="21">
        <f t="shared" ca="1" si="0"/>
        <v>45954.607983796297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45954.607983796297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45954.607983796297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45954.607983796297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45954.607983796297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45954.607983796297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45954.607983796297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45954.607983796297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45954.607983796297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45954.607983796297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45954.607983796297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45954.607983796297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45954.607983796297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45954.607983796297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45954.607983796297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45954.607983796297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45954.607983796297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45954.607983796297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45954.607983796297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45954.607983796297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45954.607983796297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45954.607983796297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45954.607983796297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45954.607983796297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45954.607983796297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45954.607983796297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45954.607983796297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45954.607983796297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45954.607983796297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45954.607983796297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45954.607983796297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45954.607983796297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45954.607983796297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45954.607983796297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45954.607983796297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45954.607983796297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45954.607983796297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45954.607983796297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45954.607983796297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45954.607983796297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45954.607983796297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45954.607983796297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45954.607983796297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45954.607983796297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45954.607983796297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45954.607983796297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45954.607983796297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45954.607983796297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45954.607983796297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45954.607983796297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45954.607983796297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45954.607983796297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45954.607983796297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45954.607983796297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45954.607983796297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45954.607983796297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45954.607983796297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45954.607983796297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45954.607983796297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45954.607983796297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45954.607983796297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45954.607983796297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45954.607983796297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45954.607983796297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45954.607983796297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45954.607983796297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45954.607983796297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45954.607983796297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45954.607983796297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45954.607983796297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45954.607983796297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45954.607983796297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45954.607983796297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45954.607983796297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45954.607983796297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45954.607983796297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45954.607983796297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45954.607983796297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45954.607983796297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45954.607983796297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45954.607983796297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45954.607983796297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45954.607983796297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45954.607983796297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45954.607983796297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45954.607983796297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45954.607983796297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45954.607983796297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45954.607983796297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45954.607983796297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45954.607983796297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45954.607983796297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45954.607983796297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45954.607983796297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45954.607983796297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45954.607983796297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45954.607983796297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45954.607983796297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45954.607983796297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45954.607983796297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45954.607983796297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45954.607983796297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45954.607983796297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45954.607983796297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45954.607983796297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45954.607983796297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45954.607983796297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45954.607983796297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45954.607983796297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45954.607983796297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45954.607983796297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45954.607983796297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45954.607983796297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45954.607983796297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45954.607983796297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45954.607983796297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45954.607983796297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45954.607983796297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45954.607983796297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45954.607983796297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45954.607983796297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45954.607983796297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45954.607983796297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45954.607983796297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45954.607983796297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45954.607983796297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45954.607983796297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45954.607983796297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45954.607983796297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45954.607983796297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45954.607983796297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45954.607983796297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45954.607983796297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45954.607983796297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45954.607983796297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45954.607983796297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45954.607983796297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45954.607983796297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45954.607983796297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45954.607983796297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45954.607983796297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45954.607983796297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45954.607983796297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45954.607983796297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45954.607983796297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45954.607983796297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45954.607983796297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45954.607983796297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45954.607983796297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45954.607983796297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45954.607983796297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45954.607983796297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45954.607983796297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45954.607983796297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45954.607983796297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45954.607983796297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45954.607983796297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45954.607983796297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45954.607983796297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45954.607983796297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45954.607983796297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45954.607983796297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45954.607983796297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45954.607983796297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45954.607983796297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45954.607983796297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45954.607983796297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45954.607983796297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45954.607983796297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45954.607983796297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45954.607983796297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45954.607983796297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45954.607983796297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45954.607983796297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45954.607983796297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45954.607983796297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45954.607983796297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45954.607983796297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45954.607983796297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45954.607983796297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45954.607983796297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45954.607983796297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45954.607983796297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45954.607983796297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45954.607983796297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45954.607983796297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45954.607983796297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45954.607983796297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45954.607983796297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45954.607983796297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45954.607983796297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45954.607983796297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45954.607983796297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45954.607983796297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45954.607983796297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45954.607983796297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45954.607983796297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45954.607983796297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45954.607983796297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45954.607983796297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45954.607983796297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45954.607983796297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45954.607983796297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45954.607983796297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45954.607983796297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45954.607983796297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45954.607983796297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45954.607983796297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45954.607983796297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45954.607983796297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45954.607983796297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45954.607983796297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45954.607983796297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45954.607983796297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45954.607983796297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45954.607983796297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45954.607983796297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45954.607983796297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45954.607983796297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45954.607983796297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45954.607983796297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45954.607983796297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45954.607983796297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45954.607983796297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45954.607983796297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45954.607983796297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45954.607983796297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45954.607983796297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45954.607983796297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45954.607983796297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45954.607983796297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45954.607983796297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45954.607983796297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45954.607983796297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45954.607983796297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45954.607983796297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45954.607983796297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45954.607983796297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45954.607983796297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45954.607983796297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45954.607983796297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45954.607983796297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45954.607983796297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45954.607983796297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45954.607983796297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45954.607983796297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45954.607983796297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45954.607983796297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45954.607983796297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45954.607983796297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45954.607983796297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45954.607983796297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45954.607983796297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45954.607983796297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45954.607983796297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45954.607983796297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45954.607983796297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45954.607983796297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45954.607983796297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45954.607983796297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45954.607983796297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45954.607983796297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45954.607983796297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45954.607983796297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45954.607983796297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45954.607983796297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45954.607983796297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45954.607983796297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45954.607983796297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45954.607983796297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45954.607983796297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45954.607983796297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45954.607983796297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45954.607983796297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45954.607983796297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45954.607983796297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45954.607983796297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45954.607983796297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45954.607983796297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45954.607983796297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45954.607983796297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45954.607983796297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45954.607983796297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45954.607983796297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45954.607983796297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45954.607983796297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45954.607983796297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45954.607983796297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45954.607983796297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45954.607983796297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45954.607983796297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45954.607983796297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45954.607983796297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45954.607983796297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45954.607983796297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45954.607983796297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45954.607983796297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45954.607983796297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45954.607983796297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45954.607983796297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45954.607983796297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45954.607983796297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45954.607983796297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45954.607983796297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45954.607983796297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45954.607983796297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45954.607983796297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45954.607983796297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45954.607983796297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45954.607983796297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45954.607983796297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45954.607983796297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45954.607983796297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45954.607983796297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45954.607983796297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45954.607983796297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45954.607983796297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45954.607983796297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45954.607983796297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45954.607983796297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45954.607983796297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45954.607983796297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45954.607983796297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45954.607983796297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45954.607983796297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45954.607983796297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45954.607983796297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45954.607983796297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45954.607983796297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45954.607983796297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45954.607983796297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45954.607983796297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45954.607983796297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45954.607983796297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45954.607983796297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45954.607983796297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45954.607983796297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45954.607983796297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45954.607983796297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45954.607983796297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45954.607983796297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45954.607983796297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45954.607983796297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45954.607983796297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45954.607983796297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45954.607983796297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45954.607983796297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45954.607983796297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45954.607983796297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45954.607983796297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45954.607983796297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45954.607983796297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45954.607983796297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45954.607983796297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45954.607983796297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45954.607983796297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45954.607983796297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45954.607983796297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45954.607983796297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45954.607983796297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45954.607983796297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45954.607983796297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45954.607983796297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45954.607983796297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45954.607983796297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45954.607983796297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45954.607983796297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45954.607983796297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45954.607983796297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45954.607983796297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45954.607983796297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45954.607983796297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45954.607983796297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45954.607983796297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45954.607983796297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45954.607983796297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45954.607983796297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45954.607983796297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45954.607983796297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45954.607983796297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45954.607983796297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45954.607983796297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45954.607983796297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45954.607983796297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45954.607983796297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45954.607983796297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45954.607983796297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45954.607983796297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45954.607983796297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45954.607983796297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45954.607983796297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45954.607983796297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45954.607983796297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45954.607983796297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45954.607983796297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45954.607983796297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45954.607983796297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45954.607983796297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45954.607983796297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45954.607983796297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45954.607983796297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45954.607983796297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45954.607983796297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45954.607983796297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45954.607983796297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45954.607983796297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45954.607983796297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45954.607983796297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45954.607983796297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45954.607983796297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45954.607983796297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45954.607983796297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45954.607983796297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45954.607983796297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45954.607983796297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45954.607983796297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45954.607983796297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45954.607983796297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45954.607983796297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45954.607983796297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45954.607983796297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45954.607983796297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45954.607983796297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45954.607983796297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45954.607983796297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45954.607983796297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45954.607983796297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45954.607983796297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45954.607983796297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45954.607983796297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45954.607983796297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45954.607983796297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45954.607983796297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45954.607983796297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45954.607983796297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45954.607983796297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45954.607983796297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45954.607983796297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45954.607983796297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45954.607983796297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45954.607983796297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45954.607983796297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45954.607983796297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45954.607983796297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45954.607983796297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45954.607983796297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45954.607983796297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45954.607983796297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45954.607983796297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45954.607983796297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45954.607983796297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45954.607983796297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45954.607983796297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45954.607983796297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45954.607983796297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45954.607983796297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45954.607983796297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45954.607983796297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45954.607983796297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45954.607983796297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45954.607983796297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45954.607983796297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45954.607983796297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45954.607983796297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45954.607983796297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45954.607983796297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45954.607983796297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45954.607983796297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45954.607983796297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45954.607983796297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45954.607983796297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45954.607983796297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45954.607983796297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45954.607983796297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45954.607983796297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45954.607983796297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45954.607983796297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45954.607983796297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45954.607983796297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45954.607983796297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45954.607983796297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45954.607983796297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45954.607983796297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45954.607983796297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45954.607983796297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45954.607983796297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45954.607983796297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45954.607983796297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45954.607983796297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45954.607983796297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45954.607983796297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45954.607983796297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45954.607983796297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45954.607983796297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45954.607983796297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45954.607983796297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45954.607983796297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45954.607983796297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45954.607983796297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45954.607983796297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45954.607983796297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45954.607983796297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45954.607983796297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45954.607983796297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45954.607983796297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45954.607983796297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45954.607983796297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45954.607983796297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45954.607983796297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45954.607983796297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45954.607983796297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45954.607983796297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45954.607983796297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45954.607983796297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45954.607983796297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45954.607983796297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45954.607983796297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45954.607983796297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45954.607983796297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45954.607983796297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45954.607983796297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45954.607983796297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45954.607983796297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45954.607983796297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45954.607983796297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45954.607983796297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45954.607983796297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45954.607983796297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45954.607983796297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45954.607983796297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45954.607983796297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45954.607983796297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45954.607983796297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45954.607983796297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45954.607983796297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45954.607983796297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45954.607983796297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45954.607983796297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45954.607983796297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45954.607983796297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45954.607983796297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45954.607983796297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45954.607983796297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45954.607983796297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45954.607983796297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45954.607983796297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45954.607983796297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45954.607983796297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45954.607983796297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45954.607983796297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45954.607983796297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45954.607983796297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45954.607983796297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45954.607983796297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45954.607983796297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45954.607983796297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45954.607983796297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45954.607983796297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45954.607983796297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45954.607983796297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45954.607983796297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45954.607983796297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45954.607983796297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45954.607983796297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45954.607983796297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45954.607983796297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45954.607983796297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45954.607983796297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45954.607983796297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45954.607983796297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45954.607983796297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45954.607983796297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45954.607983796297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45954.607983796297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45954.607983796297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45954.607983796297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45954.607983796297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45954.607983796297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45954.607983796297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45954.607983796297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45954.607983796297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45954.607983796297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45954.607983796297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45954.607983796297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45954.607983796297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45954.607983796297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45954.607983796297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45954.607983796297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45954.607983796297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45954.607983796297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45954.607983796297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45954.607983796297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45954.607983796297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45954.607983796297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45954.607983796297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45954.607983796297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45954.607983796297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45954.607983796297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45954.607983796297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45954.607983796297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45954.607983796297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45954.607983796297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45954.607983796297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45954.607983796297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45954.607983796297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45954.607983796297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45954.607983796297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45954.607983796297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45954.607983796297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45954.607983796297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45954.607983796297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45954.607983796297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45954.607983796297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45954.607983796297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45954.607983796297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45954.607983796297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45954.607983796297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45954.607983796297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45954.607983796297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45954.607983796297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45954.607983796297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45954.607983796297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45954.607983796297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45954.607983796297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45954.607983796297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45954.607983796297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45954.607983796297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45954.607983796297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45954.607983796297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45954.607983796297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45954.607983796297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45954.607983796297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45954.607983796297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45954.607983796297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45954.607983796297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45954.607983796297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45954.607983796297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45954.607983796297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45954.607983796297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45954.607983796297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45954.607983796297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45954.607983796297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45954.607983796297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45954.607983796297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45954.607983796297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45954.607983796297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45954.607983796297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45954.607983796297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45954.607983796297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45954.607983796297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45954.607983796297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45954.607983796297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45954.607983796297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45954.607983796297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45954.607983796297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45954.607983796297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45954.607983796297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45954.607983796297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45954.607983796297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45954.607983796297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45954.607983796297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45954.607983796297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45954.607983796297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45954.607983796297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45954.607983796297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45954.607983796297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45954.607983796297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45954.607983796297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45954.607983796297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45954.607983796297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45954.607983796297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45954.607983796297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45954.607983796297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45954.607983796297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45954.607983796297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45954.607983796297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45954.607983796297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45954.607983796297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45954.607983796297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45954.607983796297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45954.607983796297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45954.607983796297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45954.607983796297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45954.607983796297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45954.607983796297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45954.607983796297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45954.607983796297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45954.607983796297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45954.607983796297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45954.607983796297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45954.607983796297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45954.607983796297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45954.607983796297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45954.607983796297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45954.607983796297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45954.607983796297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45954.607983796297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45954.607983796297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45954.607983796297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45954.607983796297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45954.607983796297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45954.607983796297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45954.607983796297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45954.607983796297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45954.607983796297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45954.607983796297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45954.607983796297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45954.607983796297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45954.607983796297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45954.607983796297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45954.607983796297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45954.607983796297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45954.607983796297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45954.607983796297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45954.607983796297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45954.607983796297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45954.607983796297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45954.607983796297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45954.607983796297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45954.607983796297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45954.607983796297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45954.607983796297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45954.607983796297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45954.607983796297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45954.607983796297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45954.607983796297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45954.607983796297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45954.607983796297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45954.607983796297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45954.607983796297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45954.607983796297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45954.607983796297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45954.607983796297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45954.607983796297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45954.607983796297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45954.607983796297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45954.607983796297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45954.607983796297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45954.607983796297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45954.607983796297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45954.607983796297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45954.607983796297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45954.607983796297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45954.607983796297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45954.607983796297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45954.607983796297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45954.607983796297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45954.607983796297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45954.607983796297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45954.607983796297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45954.607983796297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45954.607983796297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45954.607983796297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45954.607983796297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45954.607983796297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45954.607983796297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45954.607983796297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45954.607983796297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45954.607983796297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45954.607983796297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45954.607983796297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45954.607983796297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45954.607983796297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45954.607983796297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45954.607983796297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45954.607983796297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45954.607983796297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45954.607983796297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45954.607983796297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45954.607983796297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45954.607983796297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45954.607983796297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45954.607983796297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45954.607983796297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45954.607983796297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45954.607983796297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45954.607983796297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45954.607983796297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45954.607983796297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45954.607983796297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45954.607983796297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45954.607983796297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45954.607983796297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45954.607983796297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45954.607983796297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45954.607983796297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45954.607983796297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45954.607983796297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45954.607983796297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45954.607983796297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45954.607983796297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45954.607983796297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45954.607983796297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45954.607983796297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45954.607983796297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45954.607983796297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45954.607983796297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45954.607983796297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45954.607983796297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45954.607983796297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45954.607983796297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45954.607983796297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45954.607983796297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45954.607983796297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45954.607983796297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45954.607983796297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45954.607983796297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45954.607983796297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45954.607983796297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45954.607983796297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45954.607983796297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45954.607983796297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45954.607983796297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45954.607983796297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45954.607983796297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45954.607983796297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45954.607983796297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45954.607983796297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45954.607983796297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45954.607983796297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45954.607983796297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45954.607983796297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45954.607983796297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45954.607983796297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45954.607983796297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45954.607983796297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45954.607983796297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45954.607983796297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45954.607983796297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45954.607983796297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45954.607983796297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45954.607983796297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45954.607983796297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45954.607983796297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45954.607983796297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45954.607983796297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45954.607983796297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45954.607983796297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45954.607983796297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45954.607983796297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45954.607983796297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45954.607983796297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45954.607983796297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45954.607983796297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45954.607983796297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45954.607983796297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45954.607983796297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45954.607983796297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45954.607983796297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45954.607983796297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45954.607983796297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45954.607983796297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45954.607983796297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45954.607983796297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45954.607983796297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45954.607983796297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45954.607983796297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45954.607983796297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45954.607983796297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45954.607983796297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45954.607983796297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45954.607983796297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45954.607983796297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45954.607983796297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45954.607983796297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45954.607983796297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45954.607983796297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45954.607983796297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45954.607983796297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45954.607983796297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45954.607983796297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45954.607983796297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45954.607983796297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45954.607983796297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45954.607983796297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45954.607983796297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45954.607983796297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45954.607983796297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45954.607983796297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45954.607983796297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45954.607983796297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45954.607983796297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45954.607983796297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45954.607983796297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45954.607983796297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45954.607983796297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45954.607983796297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45954.607983796297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45954.607983796297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45954.607983796297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45954.607983796297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45954.607983796297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45954.607983796297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45954.607983796297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45954.607983796297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45954.607983796297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45954.607983796297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45954.607983796297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45954.607983796297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45954.607983796297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45954.607983796297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45954.607983796297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45954.607983796297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45954.607983796297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45954.607983796297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45954.607983796297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45954.607983796297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45954.607983796297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45954.607983796297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45954.607983796297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45954.607983796297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45954.607983796297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45954.607983796297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45954.607983796297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45954.607983796297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45954.607983796297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45954.607983796297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45954.607983796297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45954.607983796297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45954.607983796297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45954.607983796297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45954.607983796297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45954.607983796297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45954.607983796297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45954.607983796297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45954.607983796297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45954.607983796297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45954.607983796297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45954.607983796297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45954.607983796297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45954.607983796297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45954.607983796297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45954.607983796297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45954.607983796297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45954.607983796297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45954.607983796297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45954.607983796297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45954.607983796297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45954.607983796297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45954.607983796297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45954.607983796297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45954.607983796297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45954.607983796297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45954.607983796297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45954.607983796297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45954.607983796297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45954.607983796297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45954.607983796297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45954.607983796297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45954.607983796297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45954.607983796297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45954.607983796297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45954.607983796297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45954.607983796297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45954.607983796297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45954.607983796297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45954.607983796297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45954.607983796297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45954.607983796297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45954.607983796297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45954.607983796297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45954.607983796297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45954.607983796297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45954.607983796297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45954.607983796297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45954.607983796297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45954.607983796297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45954.607983796297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45954.607983796297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45954.607983796297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45954.607983796297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45954.607983796297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45954.607983796297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45954.607983796297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45954.607983796297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45954.607983796297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45954.607983796297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45954.607983796297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45954.607983796297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45954.607983796297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45954.607983796297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45954.607983796297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45954.607983796297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45954.607983796297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45954.607983796297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45954.607983796297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45954.607983796297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45954.607983796297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45954.607983796297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45954.607983796297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45954.607983796297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45954.607983796297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45954.607983796297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45954.607983796297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45954.607983796297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45954.607983796297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45954.607983796297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45954.607983796297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45954.607983796297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45954.607983796297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45954.607983796297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45954.607983796297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45954.607983796297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45954.607983796297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45954.607983796297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45954.607983796297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45954.607983796297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45954.607983796297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45954.607983796297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45954.607983796297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45954.607983796297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45954.607983796297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45954.607983796297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45954.607983796297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45954.607983796297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45954.607983796297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45954.607983796297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45954.607983796297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45954.607983796297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45954.607983796297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45954.607983796297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45954.607983796297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45954.607983796297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45954.607983796297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45954.607983796297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45954.607983796297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45954.607983796297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45954.607983796297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45954.607983796297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45954.607983796297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45954.607983796297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45954.607983796297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45954.607983796297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45954.607983796297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45954.607983796297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45954.607983796297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45954.607983796297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45954.607983796297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45954.607983796297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45954.607983796297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45954.607983796297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45954.607983796297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45954.607983796297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45954.607983796297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45954.607983796297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45954.607983796297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45954.607983796297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45954.607983796297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45954.607983796297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45954.607983796297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45954.607983796297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45954.607983796297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45954.607983796297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45954.607983796297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45954.607983796297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45954.607983796297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45954.607983796297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45954.607983796297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45954.607983796297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45954.607983796297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45954.607983796297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45954.607983796297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45954.607983796297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45954.607983796297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45954.607983796297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45954.607983796297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45954.607983796297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45954.607983796297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45954.607983796297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45954.607983796297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45954.607983796297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45954.607983796297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45954.607983796297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45954.607983796297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45954.607983796297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45954.607983796297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45954.607983796297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45954.607983796297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45954.607983796297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45954.607983796297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45954.607983796297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45954.607983796297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45954.607983796297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45954.607983796297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45954.607983796297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45954.607983796297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45954.607983796297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45954.607983796297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45954.607983796297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45954.607983796297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45954.607983796297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45954.607983796297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45954.607983796297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45954.607983796297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45954.607983796297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45954.607983796297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45954.607983796297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45954.607983796297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45954.607983796297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45954.607983796297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45954.607983796297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45954.607983796297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45954.607983796297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45954.607983796297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45954.607983796297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45954.607983796297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45954.607983796297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45954.607983796297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45954.607983796297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45954.607983796297</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45954.607983796297</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45954.607983796297</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45954.607983796297</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45954.607983796297</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45954.607983796297</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45954.607983796297</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45954.607983796297</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9"/>
  <sheetViews>
    <sheetView workbookViewId="0">
      <selection activeCell="D24" sqref="D2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251.12726620370086</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0.97326157407223945</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2</v>
      </c>
      <c r="D4" s="94" t="s">
        <v>35586</v>
      </c>
      <c r="E4" s="99" t="s">
        <v>38998</v>
      </c>
      <c r="F4" s="124">
        <v>45953.820138888892</v>
      </c>
      <c r="G4" s="125">
        <f ca="1">IFERROR(NOW()-F4,"")</f>
        <v>0.78784490740508772</v>
      </c>
      <c r="H4" s="124">
        <v>45953.776747685188</v>
      </c>
      <c r="I4" s="120" t="str">
        <f>IFERROR(VLOOKUP(D4,DB!A:F,6,0),"")</f>
        <v>SCECO</v>
      </c>
      <c r="J4" s="120" t="str">
        <f>IFERROR(VLOOKUP(D4,DB!A:G,7,0),"")</f>
        <v>In progress</v>
      </c>
      <c r="K4" s="126" t="s">
        <v>39094</v>
      </c>
      <c r="L4" s="122" t="str">
        <f>IFERROR(VLOOKUP(D4,DB!A:I,9,0),"")</f>
        <v>Latis</v>
      </c>
    </row>
    <row r="5" spans="1:16" ht="15" customHeight="1">
      <c r="A5" s="120" t="s">
        <v>39095</v>
      </c>
      <c r="B5" s="120" t="str">
        <f>IFERROR(VLOOKUP(D5,DB!A:K,11,0),"")</f>
        <v>R4</v>
      </c>
      <c r="C5" s="121">
        <v>1</v>
      </c>
      <c r="D5" s="122" t="s">
        <v>36286</v>
      </c>
      <c r="E5" s="123" t="s">
        <v>38998</v>
      </c>
      <c r="F5" s="124"/>
      <c r="G5" s="125">
        <f ca="1">IFERROR(NOW()-F5,"")</f>
        <v>45954.607983796297</v>
      </c>
      <c r="H5" s="124"/>
      <c r="I5" s="120" t="str">
        <f>IFERROR(VLOOKUP(D5,DB!A:F,6,0),"")</f>
        <v>Generator-SG</v>
      </c>
      <c r="J5" s="120" t="str">
        <f>IFERROR(VLOOKUP(D5,DB!A:G,7,0),"")</f>
        <v>No BB Shifted</v>
      </c>
      <c r="K5" s="126" t="s">
        <v>39096</v>
      </c>
      <c r="L5" s="122" t="str">
        <f>IFERROR(VLOOKUP(D5,DB!A:I,9,0),"")</f>
        <v>Latis</v>
      </c>
    </row>
    <row r="6" spans="1:16" ht="15" customHeight="1">
      <c r="A6" s="120"/>
      <c r="B6" s="120" t="str">
        <f>IFERROR(VLOOKUP(D6,DB!A:K,11,0),"")</f>
        <v/>
      </c>
      <c r="C6" s="121"/>
      <c r="D6" s="122"/>
      <c r="E6" s="123"/>
      <c r="F6" s="124"/>
      <c r="G6" s="125">
        <f ca="1">IFERROR(NOW()-F6,"")</f>
        <v>45954.607983796297</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123"/>
      <c r="F7" s="124"/>
      <c r="G7" s="125">
        <f ca="1">IFERROR(NOW()-F7,"")</f>
        <v>45954.607983796297</v>
      </c>
      <c r="H7" s="124"/>
      <c r="I7" s="120" t="str">
        <f>IFERROR(VLOOKUP(D7,DB!A:F,6,0),"")</f>
        <v/>
      </c>
      <c r="J7" s="120" t="str">
        <f>IFERROR(VLOOKUP(D7,DB!A:G,7,0),"")</f>
        <v/>
      </c>
      <c r="K7" s="126"/>
      <c r="L7" s="122" t="str">
        <f>IFERROR(VLOOKUP(D7,DB!A:I,9,0),"")</f>
        <v/>
      </c>
    </row>
    <row r="8" spans="1:16" ht="15" customHeight="1">
      <c r="A8" s="120"/>
      <c r="B8" s="120" t="str">
        <f>IFERROR(VLOOKUP(D9,DB!A:K,11,0),"")</f>
        <v/>
      </c>
      <c r="C8" s="121"/>
      <c r="D8"/>
      <c r="E8" s="123"/>
      <c r="F8" s="124"/>
      <c r="G8" s="125">
        <f ca="1">IFERROR(NOW()-F8,"")</f>
        <v>45954.607983796297</v>
      </c>
      <c r="H8" s="124"/>
      <c r="I8" s="120" t="str">
        <f>IFERROR(VLOOKUP(D9,DB!A:F,6,0),"")</f>
        <v/>
      </c>
      <c r="J8" s="120" t="str">
        <f>IFERROR(VLOOKUP(D9,DB!A:G,7,0),"")</f>
        <v/>
      </c>
      <c r="K8" s="126"/>
      <c r="L8" s="122" t="str">
        <f>IFERROR(VLOOKUP(D9,DB!A:I,9,0),"")</f>
        <v/>
      </c>
    </row>
    <row r="9" spans="1:16" ht="15" customHeight="1">
      <c r="A9" s="120"/>
      <c r="B9" s="120" t="str">
        <f>IFERROR(VLOOKUP(#REF!,DB!A:K,11,0),"")</f>
        <v/>
      </c>
      <c r="C9" s="121"/>
      <c r="D9" s="122"/>
      <c r="E9" s="123"/>
      <c r="F9" s="124"/>
      <c r="G9" s="125">
        <f ca="1">IFERROR(NOW()-F9,"")</f>
        <v>45954.607983796297</v>
      </c>
      <c r="H9" s="124"/>
      <c r="I9" s="120" t="str">
        <f>IFERROR(VLOOKUP(#REF!,DB!A:F,6,0),"")</f>
        <v/>
      </c>
      <c r="J9" s="120" t="str">
        <f>IFERROR(VLOOKUP(#REF!,DB!A:G,7,0),"")</f>
        <v/>
      </c>
      <c r="K9" s="126"/>
      <c r="L9" s="122" t="str">
        <f>IFERROR(VLOOKUP(#REF!,DB!A:I,9,0),"")</f>
        <v/>
      </c>
    </row>
    <row r="10" spans="1:16" ht="15" customHeight="1">
      <c r="A10" s="120"/>
      <c r="B10" s="120" t="str">
        <f>IFERROR(VLOOKUP(D10,DB!A:K,11,0),"")</f>
        <v/>
      </c>
      <c r="C10" s="121"/>
      <c r="D10" s="122"/>
      <c r="E10" s="123"/>
      <c r="F10" s="124"/>
      <c r="G10" s="125">
        <f ca="1">IFERROR(NOW()-F10,"")</f>
        <v>45954.607983796297</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45954.607983796297</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45954.607983796297</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123"/>
      <c r="F13" s="124"/>
      <c r="G13" s="125">
        <f ca="1">IFERROR(NOW()-F13,"")</f>
        <v>45954.607983796297</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123"/>
      <c r="F14" s="124"/>
      <c r="G14" s="125">
        <f ca="1">IFERROR(NOW()-F14,"")</f>
        <v>45954.607983796297</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45954.607983796297</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45954.607983796297</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45954.607983796297</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45954.607983796297</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45954.607983796297</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45954.607983796297</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45954.607983796297</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45954.607983796297</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45954.607983796297</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62"/>
      <c r="E24" s="123"/>
      <c r="F24" s="124"/>
      <c r="G24" s="125">
        <f ca="1">IFERROR(NOW()-F24,"")</f>
        <v>45954.607983796297</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45954.607983796297</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45954.607983796297</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45954.607983796297</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45954.607983796297</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45954.607983796297</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45954.607983796297</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45954.607983796297</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45954.607983796297</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45954.607983796297</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45954.607983796297</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45954.607983796297</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45954.607983796297</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45954.607983796297</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45954.607983796297</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45954.607983796297</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45954.607983796297</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45954.607983796297</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45954.607983796297</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45954.607983796297</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45954.607983796297</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45954.607983796297</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45954.607983796297</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45954.607983796297</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45954.607983796297</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45954.607983796297</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45954.607983796297</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45954.607983796297</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45954.607983796297</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45954.607983796297</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45954.607983796297</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45954.607983796297</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45954.607983796297</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45954.607983796297</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45954.607983796297</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45954.607983796297</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45954.607983796297</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45954.607983796297</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45954.607983796297</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45954.607983796297</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45954.607983796297</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45954.607983796297</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45954.607983796297</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45954.607983796297</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45954.607983796297</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45954.607983796297</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45954.607983796297</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45954.607983796297</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45954.607983796297</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45954.607983796297</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45954.607983796297</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45954.607983796297</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45954.607983796297</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45954.607983796297</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45954.607983796297</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45954.607983796297</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45954.607983796297</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45954.607983796297</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45954.607983796297</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45954.607983796297</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45954.607983796297</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45954.607983796297</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45954.607983796297</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45954.607983796297</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45954.607983796297</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45954.607983796297</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45954.607983796297</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45954.607983796297</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45954.607983796297</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45954.607983796297</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45954.607983796297</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45954.607983796297</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45954.607983796297</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45954.607983796297</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45954.607983796297</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45954.607983796297</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45954.607983796297</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45954.607983796297</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45954.607983796297</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45954.607983796297</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45954.607983796297</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45954.607983796297</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45954.607983796297</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45954.607983796297</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45954.607983796297</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45954.607983796297</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45954.607983796297</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45954.607983796297</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45954.607983796297</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45954.607983796297</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45954.607983796297</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45954.607983796297</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45954.607983796297</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45954.607983796297</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45954.607983796297</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45954.607983796297</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45954.607983796297</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45954.607983796297</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45954.607983796297</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45954.607983796297</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45954.607983796297</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45954.607983796297</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45954.607983796297</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45954.607983796297</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45954.607983796297</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45954.607983796297</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45954.607983796297</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45954.607983796297</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45954.607983796297</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45954.607983796297</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45954.607983796297</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45954.607983796297</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45954.607983796297</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45954.607983796297</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45954.607983796297</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45954.607983796297</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45954.607983796297</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45954.607983796297</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45954.607983796297</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45954.607983796297</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45954.607983796297</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45954.607983796297</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45954.607983796297</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45954.607983796297</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45954.607983796297</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45954.607983796297</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45954.607983796297</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45954.607983796297</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45954.607983796297</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45954.607983796297</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45954.607983796297</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45954.607983796297</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45954.607983796297</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45954.607983796297</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45954.607983796297</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45954.607983796297</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45954.607983796297</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45954.607983796297</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45954.607983796297</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45954.607983796297</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45954.607983796297</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45954.607983796297</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45954.607983796297</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45954.607983796297</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45954.607983796297</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45954.607983796297</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45954.607983796297</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45954.607983796297</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45954.607983796297</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45954.607983796297</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45954.607983796297</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45954.607983796297</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45954.607983796297</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45954.607983796297</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45954.607983796297</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45954.607983796297</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45954.607983796297</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45954.607983796297</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45954.607983796297</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45954.607983796297</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45954.607983796297</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45954.607983796297</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45954.607983796297</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45954.607983796297</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45954.607983796297</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45954.607983796297</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45954.607983796297</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45954.607983796297</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45954.607983796297</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45954.607983796297</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45954.607983796297</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45954.607983796297</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45954.607983796297</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45954.607983796297</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45954.607983796297</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45954.607983796297</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45954.607983796297</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45954.607983796297</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45954.607983796297</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45954.607983796297</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45954.607983796297</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45954.607983796297</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45954.607983796297</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45954.607983796297</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45954.607983796297</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45954.607983796297</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45954.607983796297</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45954.607983796297</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45954.607983796297</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45954.607983796297</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45954.607983796297</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45954.607983796297</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45954.607983796297</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45954.607983796297</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45954.607983796297</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45954.607983796297</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45954.607983796297</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45954.607983796297</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45954.607983796297</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45954.607983796297</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45954.607983796297</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45954.607983796297</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45954.607983796297</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45954.607983796297</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45954.607983796297</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45954.607983796297</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45954.607983796297</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45954.607983796297</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45954.607983796297</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45954.607983796297</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45954.607983796297</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45954.607983796297</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45954.607983796297</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45954.607983796297</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45954.607983796297</v>
      </c>
      <c r="H238" s="124"/>
      <c r="I238" s="120" t="str">
        <f>IFERROR(VLOOKUP(D238,DB!A:F,6,0),"")</f>
        <v/>
      </c>
      <c r="J238" s="120" t="str">
        <f>IFERROR(VLOOKUP(D238,DB!A:G,7,0),"")</f>
        <v/>
      </c>
      <c r="K238" s="126"/>
      <c r="L238" s="122" t="str">
        <f>IFERROR(VLOOKUP(D238,DB!A:I,9,0),"")</f>
        <v/>
      </c>
    </row>
    <row r="239" spans="1:12" ht="15" customHeight="1">
      <c r="A239" s="127"/>
      <c r="B239" s="127" t="str">
        <f>IFERROR(VLOOKUP(D239,DB!A:K,11,0),"")</f>
        <v/>
      </c>
      <c r="C239" s="128"/>
      <c r="D239" s="129"/>
      <c r="E239" s="130"/>
      <c r="F239" s="131"/>
      <c r="G239" s="132">
        <f ca="1">IFERROR(NOW()-F239,"")</f>
        <v>45954.607983796297</v>
      </c>
      <c r="H239" s="131"/>
      <c r="I239" s="127" t="str">
        <f>IFERROR(VLOOKUP(D239,DB!A:F,6,0),"")</f>
        <v/>
      </c>
      <c r="J239" s="127" t="str">
        <f>IFERROR(VLOOKUP(D239,DB!A:G,7,0),"")</f>
        <v/>
      </c>
      <c r="K239" s="133"/>
      <c r="L239" s="129" t="str">
        <f>IFERROR(VLOOKUP(D239,DB!A:I,9,0),"")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62.775923611108738</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39081</v>
      </c>
      <c r="F3" s="38">
        <v>45926.188877314817</v>
      </c>
      <c r="G3" s="145">
        <f t="shared" ref="G3" ca="1" si="0">IFERROR(NOW()-F3,"")</f>
        <v>28.419106481480412</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39081</v>
      </c>
      <c r="F4" s="154">
        <v>45948.661111111112</v>
      </c>
      <c r="G4" s="155">
        <f ca="1">IFERROR(NOW()-F4,"")</f>
        <v>5.9468726851846441</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0.1583423611082253</v>
      </c>
      <c r="H5" s="154">
        <v>45954.369560185187</v>
      </c>
      <c r="I5" s="153" t="str">
        <f>IFERROR(VLOOKUP(D5,DB!A:F,6,0),"")</f>
        <v>SCECO</v>
      </c>
      <c r="J5" s="153" t="str">
        <f>IFERROR(VLOOKUP(D5,DB!A:G,7,0),"")</f>
        <v>Good</v>
      </c>
      <c r="K5" s="153" t="s">
        <v>39104</v>
      </c>
      <c r="L5" s="153" t="str">
        <f>IFERROR(VLOOKUP(D5,DB!A:I,9,0),"")</f>
        <v>Latis</v>
      </c>
    </row>
    <row r="6" spans="1:13" ht="30.75">
      <c r="A6" s="153" t="s">
        <v>39105</v>
      </c>
      <c r="B6" s="153" t="str">
        <f>IFERROR(VLOOKUP(D6,DB!A:K,11,0),"")</f>
        <v>R5</v>
      </c>
      <c r="C6" s="153">
        <v>1</v>
      </c>
      <c r="D6" s="153" t="s">
        <v>38449</v>
      </c>
      <c r="E6" s="153" t="s">
        <v>38998</v>
      </c>
      <c r="F6" s="154">
        <v>45954.541539351849</v>
      </c>
      <c r="G6" s="155">
        <f ca="1">IFERROR(NOW()-F6,"")</f>
        <v>6.6444212963688187E-2</v>
      </c>
      <c r="H6" s="154">
        <v>45954.535682870373</v>
      </c>
      <c r="I6" s="153" t="str">
        <f>IFERROR(VLOOKUP(D6,DB!A:F,6,0),"")</f>
        <v>SCECO</v>
      </c>
      <c r="J6" s="153" t="str">
        <f>IFERROR(VLOOKUP(D6,DB!A:G,7,0),"")</f>
        <v>Good</v>
      </c>
      <c r="K6" s="153" t="s">
        <v>39106</v>
      </c>
      <c r="L6" s="153" t="str">
        <f>IFERROR(VLOOKUP(D6,DB!A:I,9,0),"")</f>
        <v>Latis</v>
      </c>
    </row>
    <row r="7" spans="1:13" ht="15">
      <c r="A7" s="153" t="s">
        <v>39107</v>
      </c>
      <c r="B7" s="153" t="str">
        <f>IFERROR(VLOOKUP(D7,DB!A:K,11,0),"")</f>
        <v>R5</v>
      </c>
      <c r="C7" s="153">
        <v>2</v>
      </c>
      <c r="D7" s="153" t="s">
        <v>38873</v>
      </c>
      <c r="E7" s="153" t="s">
        <v>38998</v>
      </c>
      <c r="F7" s="154">
        <v>45954.579155092593</v>
      </c>
      <c r="G7" s="155">
        <f ca="1">IFERROR(NOW()-F7,"")</f>
        <v>2.8828472219174728E-2</v>
      </c>
      <c r="H7" s="154">
        <v>45954.54515046296</v>
      </c>
      <c r="I7" s="153" t="str">
        <f>IFERROR(VLOOKUP(D7,DB!A:F,6,0),"")</f>
        <v>Generator-SG</v>
      </c>
      <c r="J7" s="153" t="str">
        <f>IFERROR(VLOOKUP(D7,DB!A:G,7,0),"")</f>
        <v>Vandalized</v>
      </c>
      <c r="K7" s="153" t="s">
        <v>39108</v>
      </c>
      <c r="L7" s="153" t="str">
        <f>IFERROR(VLOOKUP(D7,DB!A:I,9,0),"")</f>
        <v>Latis</v>
      </c>
    </row>
    <row r="8" spans="1:13" ht="15">
      <c r="A8" s="153"/>
      <c r="B8" s="153" t="str">
        <f>IFERROR(VLOOKUP(D8,DB!A:K,11,0),"")</f>
        <v/>
      </c>
      <c r="C8" s="153"/>
      <c r="D8" s="153"/>
      <c r="E8" s="153"/>
      <c r="F8" s="154"/>
      <c r="G8" s="155">
        <f ca="1">IFERROR(NOW()-F8,"")</f>
        <v>45954.607983564812</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45954.607983796297</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45954.607983796297</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45954.607983796297</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45954.607983796297</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45954.607983796297</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45954.607983796297</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45954.607983796297</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45954.607983796297</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45954.607983796297</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45954.607983796297</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45954.607983796297</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45954.607983796297</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45954.607983796297</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45954.607983796297</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45954.607983796297</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45954.607983796297</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45954.607983796297</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45954.607983796297</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45954.607983796297</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45954.607983796297</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45954.607983796297</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45954.607983796297</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45954.607983796297</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45954.607983796297</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45954.607983796297</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45954.607983796297</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45954.607983796297</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45954.607983796297</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45954.607983796297</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45954.607983796297</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45954.607983796297</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45954.607983796297</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45954.607983796297</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45954.607983796297</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45954.607983796297</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45954.607983796297</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45954.607983796297</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45954.607983796297</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45954.607983796297</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45954.607983796297</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45954.607983796297</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45954.607983796297</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45954.607983796297</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45954.607983796297</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45954.607983796297</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45954.607983796297</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45954.607983796297</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45954.607983796297</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45954.607983796297</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45954.607983796297</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45954.607983796297</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45954.607983796297</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45954.607983796297</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45954.607983796297</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45954.607983796297</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45954.607983796297</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45954.607983796297</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45954.607983796297</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45954.607983796297</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45954.607983796297</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45954.607983796297</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45954.607983796297</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45954.607983796297</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45954.607983796297</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45954.607983796297</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45954.607983796297</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45954.607983796297</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45954.607983796297</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45954.607983796297</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45954.607983796297</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45954.607983796297</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45954.607983796297</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45954.607983796297</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45954.607983796297</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45954.607983796297</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45954.607983796297</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45954.607983796297</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45954.607983796297</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45954.607983796297</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45954.607983796297</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45954.607983796297</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45954.607983796297</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45954.607983796297</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45954.607983796297</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45954.607983796297</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45954.607983796297</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45954.607983796297</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45954.607983796297</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45954.607983796297</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45954.607983796297</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45954.607983796297</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45954.607983796297</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45954.607983796297</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45954.607983796297</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45954.607983796297</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45954.607983796297</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45954.607983796297</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45954.607983796297</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45954.607983796297</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45954.607983796297</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45954.607983796297</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45954.607983796297</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45954.607983796297</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45954.607983796297</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45954.607983796297</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45954.607983796297</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45954.607983796297</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45954.607983796297</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45954.607983796297</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45954.607983796297</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45954.607983796297</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45954.607983796297</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45954.607983796297</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45954.607983796297</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45954.607983796297</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45954.607983796297</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45954.607983796297</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45954.607983796297</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45954.607983796297</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45954.607983796297</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45954.607983796297</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45954.607983796297</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45954.607983796297</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45954.607983796297</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45954.607983796297</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45954.607983796297</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45954.607983796297</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45954.607983796297</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45954.607983796297</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45954.607983796297</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45954.607983796297</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45954.607983796297</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45954.607983796297</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45954.607983796297</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45954.607983796297</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45954.607983796297</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45954.607983796297</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45954.607983796297</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45954.607983796297</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45954.607983796297</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45954.607983796297</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45954.607983796297</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45954.607983796297</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45954.607983796297</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45954.607983796297</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45954.607983796297</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45954.607983796297</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45954.607983796297</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45954.607983796297</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45954.607983796297</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45954.607983796297</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45954.607983796297</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45954.607983796297</v>
      </c>
      <c r="H161" s="154"/>
      <c r="I161" s="153" t="str">
        <f>IFERROR(VLOOKUP(D161,DB!A:F,6,0),"")</f>
        <v/>
      </c>
      <c r="J161" s="153" t="str">
        <f>IFERROR(VLOOKUP(D161,DB!A:G,7,0),"")</f>
        <v/>
      </c>
      <c r="K161" s="153"/>
      <c r="L161" s="153" t="str">
        <f>IFERROR(VLOOKUP(D161,DB!A:I,9,0),"")</f>
        <v/>
      </c>
    </row>
    <row r="162" spans="1:12" ht="15">
      <c r="A162" s="159"/>
      <c r="B162" s="159" t="str">
        <f>IFERROR(VLOOKUP(D162,DB!A:K,11,0),"")</f>
        <v/>
      </c>
      <c r="C162" s="159"/>
      <c r="D162" s="159"/>
      <c r="E162" s="159"/>
      <c r="F162" s="160"/>
      <c r="G162" s="161">
        <f ca="1">IFERROR(NOW()-F162,"")</f>
        <v>45954.607983796297</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45954.607983796297</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45954.607983796297</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45954.607983796297</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45954.607983796297</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45954.607983796297</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45954.607983796297</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45954.607983796297</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45954.607983796297</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45954.607983796297</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45954.607983796297</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45954.607983796297</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45954.607983796297</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45954.607983796297</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45954.607983796297</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45954.607983796297</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45954.607983796297</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45954.607983796297</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45954.607983796297</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45954.607983796297</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45954.607983796297</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45954.607983796297</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45954.607983796297</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45954.607983796297</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45954.607983796297</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45954.607983796297</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45954.607983796297</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45954.607983796297</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45954.607983796297</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45954.607983796297</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45954.607983796297</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45954.607983796297</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45954.607983796297</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45954.607983796297</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45954.607983796297</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45954.607983796297</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45954.607983796297</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45954.607983796297</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45954.607983796297</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45954.607983796297</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45954.607983796297</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45954.607983796297</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45954.607983796297</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45954.607983796297</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45954.607983796297</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45954.607983796297</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45954.607983796297</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45954.607983796297</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45954.607983796297</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45954.607983796297</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45954.607983796297</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45954.607983796297</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45954.607983796297</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45954.607983796297</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45954.607983796297</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45954.607983796297</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45954.607983796297</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45954.607983796297</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45954.607983796297</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45954.607983796297</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45954.607983796297</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45954.607983796297</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45954.607983796297</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45954.607983796297</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45954.607983796297</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45954.607983796297</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45954.607983796297</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45954.607983796297</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45954.607983796297</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45954.607983796297</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45954.607983796297</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45954.607983796297</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45954.607983796297</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45954.607983796297</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45954.607983796297</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45954.607983796297</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45954.607983796297</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45954.607983796297</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45954.607983796297</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45954.607983796297</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45954.607983796297</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45954.607983796297</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45954.607983796297</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45954.607983796297</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45954.607983796297</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45954.607983796297</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45954.607983796297</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45954.607983796297</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45954.607983796297</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45954.607983796297</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45954.607983796297</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45954.607983796297</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45954.607983796297</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45954.607983796297</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45954.607983796297</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45954.607983796297</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45954.607983796297</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45954.607983796297</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45954.607983796297</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45954.607983796297</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45954.607983796297</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45954.607983796297</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45954.607983796297</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45954.607983796297</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45954.607983796297</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45954.607983796297</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45954.607983796297</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45954.607983796297</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45954.607983796297</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45954.607983796297</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45954.607983796297</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45954.607983796297</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45954.607983796297</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45954.607983796297</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45954.607983796297</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45954.607983796297</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45954.607983796297</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45954.607983796297</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45954.607983796297</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45954.607983796297</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45954.607983796297</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45954.607983796297</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45954.607983796297</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45954.607983796297</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45954.607983796297</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45954.607983796297</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45954.607983796297</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45954.607983796297</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45954.607983796297</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45954.607983796297</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45954.607983796297</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45954.607983796297</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45954.607983796297</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45954.607983796297</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45954.607983796297</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45954.607983796297</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45954.607983796297</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45954.607983796297</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45954.607983796297</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45954.607983796297</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45954.607983796297</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45954.607983796297</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45954.607983796297</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45954.607983796297</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45954.607983796297</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45954.607983796297</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45954.607983796297</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45954.607983796297</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45954.607983796297</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45954.607983796297</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45954.607983796297</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45954.607983796297</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45954.607983796297</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45954.607983796297</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45954.607983796297</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45954.607983796297</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45954.607983796297</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45954.607983796297</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45954.607983796297</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45954.607983796297</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45954.607983796297</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45954.607983796297</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45954.607983796297</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45954.607983796297</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45954.607983796297</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45954.607983796297</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45954.607983796297</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45954.607983796297</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45954.607983796297</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45954.607983796297</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45954.607983796297</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45954.607983796297</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45954.607983796297</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45954.607983796297</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45954.607983796297</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45954.607983796297</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45954.607983796297</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45954.607983796297</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45954.607983796297</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45954.607983796297</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45954.607983796297</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45954.607983796297</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45954.607983796297</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45954.607983796297</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45954.607983796297</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45954.607983796297</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45954.607983796297</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45954.607983796297</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45954.607983796297</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45954.607983796297</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45954.607983796297</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45954.607983796297</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45954.607983796297</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45954.607983796297</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45954.607983796297</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45954.607983796297</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45954.607983796297</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45954.607983796297</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45954.607983796297</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45954.607983796297</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45954.607983796297</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45954.607983796297</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45954.607983796297</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45954.607983796297</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45954.607983796297</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45954.607983796297</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45954.607983796297</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45954.607983796297</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45954.607983796297</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45954.607983796297</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45954.607983796297</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45954.607983796297</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45954.607983796297</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45954.607983796297</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45954.607983796297</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45954.607983796297</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45954.607983796297</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45954.607983796297</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45954.607983796297</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45954.607983796297</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45954.607983796297</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45954.607983796297</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45954.607983796297</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45954.607983796297</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45954.607983796297</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45954.607983796297</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45954.607983796297</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45954.607983796297</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45954.607983796297</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45954.607983796297</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45954.607983796297</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45954.607983796297</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45954.607983796297</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45954.607983796297</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45954.607983796297</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45954.607983796297</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45954.607983796297</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45954.607983796297</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45954.607983796297</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45954.607983796297</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45954.607983796297</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45954.607983796297</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45954.607983796297</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45954.607983796297</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45954.607983796297</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45954.607983796297</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45954.607983796297</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45954.607983796297</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45954.607983796297</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45954.607983796297</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45954.607983796297</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45954.607983796297</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45954.607983796297</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45954.607983796297</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45954.607983796297</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45954.607983796297</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45954.607983796297</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45954.607983796297</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45954.607983796297</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45954.607983796297</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45954.607983796297</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45954.607983796297</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45954.607983796297</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45954.607983796297</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45954.607983796297</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45954.607983796297</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45954.607983796297</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45954.607983796297</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45954.607983796297</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45954.607983796297</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45954.607983796297</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45954.607983796297</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45954.607983796297</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45954.607983796297</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45954.607983796297</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45954.607983796297</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45954.607983796297</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45954.607983796297</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45954.607983796297</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45954.607983796297</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45954.607983796297</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45954.607983796297</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45954.607983796297</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45954.607983796297</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45954.607983796297</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45954.607983796297</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45954.607983796297</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45954.607983796297</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45954.607983796297</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45954.607983796297</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45954.607983796297</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45954.607983796297</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45954.607983796297</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45954.607983796297</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45954.607983796297</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45954.607983796297</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45954.607983796297</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45954.607983796297</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45954.607983796297</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45954.607983796297</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45954.607983796297</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45954.607983796297</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45954.607983796297</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45954.607983796297</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45954.607983796297</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45954.607983796297</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45954.607983796297</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45954.607983796297</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45954.607983796297</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45954.607983796297</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45954.607983796297</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45954.607983796297</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45954.607983796297</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45954.607983796297</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45954.607983796297</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45954.607983796297</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45954.607983796297</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45954.607983796297</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45954.607983796297</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45954.607983796297</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45954.607983796297</v>
      </c>
      <c r="H482" s="160"/>
      <c r="I482" s="159" t="str">
        <f>IFERROR(VLOOKUP(D482,DB!A:F,6,0),"")</f>
        <v/>
      </c>
      <c r="J482" s="159" t="str">
        <f>IFERROR(VLOOKUP(D482,DB!A:G,7,0),"")</f>
        <v/>
      </c>
      <c r="K482" s="159"/>
      <c r="L482" s="159" t="str">
        <f>IFERROR(VLOOKUP(D482,DB!A:I,9,0),"")</f>
        <v/>
      </c>
    </row>
    <row r="483" spans="1:12" ht="15"/>
    <row r="484" spans="1:12" ht="15"/>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92" ht="15"/>
    <row r="593" ht="15"/>
    <row r="595" ht="15"/>
    <row r="596" ht="15"/>
    <row r="597" ht="15"/>
    <row r="598" ht="15"/>
    <row r="600" ht="15"/>
    <row r="601" ht="15"/>
    <row r="608" ht="15"/>
    <row r="609" ht="15"/>
    <row r="610" ht="15"/>
    <row r="611" ht="15"/>
    <row r="612" ht="15"/>
    <row r="613" ht="15"/>
    <row r="616" ht="15"/>
    <row r="617" ht="15"/>
    <row r="618" ht="15"/>
    <row r="619" ht="15"/>
    <row r="620" ht="15"/>
    <row r="621" ht="15"/>
    <row r="622" ht="15"/>
    <row r="623" ht="15"/>
    <row r="624" ht="15"/>
    <row r="625" ht="15"/>
    <row r="626" ht="15"/>
    <row r="627"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3" ht="15"/>
    <row r="684" ht="15"/>
    <row r="721" ht="15"/>
    <row r="722" ht="15"/>
    <row r="723" ht="15"/>
    <row r="724" ht="15"/>
    <row r="725" ht="15"/>
    <row r="726" ht="15"/>
    <row r="727" ht="15"/>
    <row r="728" ht="15"/>
    <row r="729" ht="15"/>
    <row r="730"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813" ht="15"/>
    <row r="815" ht="15"/>
    <row r="816"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9" ht="15"/>
    <row r="850" ht="15"/>
    <row r="1020" ht="15"/>
    <row r="1021" ht="15"/>
    <row r="1022" ht="15"/>
    <row r="1023" ht="15"/>
    <row r="1024" ht="15"/>
    <row r="1025" ht="15"/>
    <row r="1031" ht="15"/>
    <row r="1032" ht="15"/>
    <row r="1033" ht="15"/>
    <row r="1034" ht="15"/>
    <row r="1035" ht="15"/>
    <row r="1036" ht="15"/>
    <row r="1037"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8" ht="15"/>
    <row r="1089" ht="15"/>
    <row r="1095" ht="15"/>
    <row r="1096" ht="15"/>
    <row r="1098" ht="15"/>
    <row r="1099" ht="15"/>
    <row r="1100" ht="15"/>
    <row r="1101" ht="15"/>
    <row r="1102" ht="15"/>
    <row r="1103" ht="15"/>
    <row r="1104" ht="15"/>
    <row r="1106" ht="15"/>
    <row r="1107" ht="15"/>
    <row r="1108"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4" ht="15"/>
    <row r="1185" ht="15"/>
    <row r="1186" ht="15"/>
    <row r="1187" ht="15"/>
    <row r="1188" ht="15"/>
    <row r="1189" ht="15"/>
    <row r="1190" ht="15"/>
    <row r="1192" ht="15"/>
    <row r="1193" ht="15"/>
    <row r="1194" ht="15"/>
    <row r="1195" ht="15"/>
    <row r="1196" ht="15"/>
    <row r="1197" ht="15"/>
    <row r="1198" ht="15"/>
    <row r="1199" ht="15"/>
    <row r="1200" ht="15"/>
    <row r="1201" ht="15"/>
    <row r="1202" ht="15"/>
    <row r="1203" ht="15"/>
    <row r="1206" ht="15"/>
    <row r="1207" ht="15"/>
    <row r="1208" ht="15"/>
    <row r="1209" ht="15"/>
    <row r="1210" ht="15"/>
    <row r="1211" ht="15"/>
    <row r="1212" ht="15"/>
    <row r="1214" ht="15"/>
    <row r="1215" ht="15"/>
    <row r="1216" ht="15"/>
    <row r="1217" ht="15"/>
    <row r="1218" ht="15"/>
    <row r="1219" ht="15"/>
    <row r="1220" ht="15"/>
    <row r="1221" ht="15"/>
    <row r="1222" ht="15"/>
    <row r="1223" ht="15"/>
    <row r="1224" ht="15"/>
    <row r="1226" ht="15"/>
    <row r="1227" ht="15"/>
    <row r="1228" ht="15"/>
    <row r="1229" ht="15"/>
    <row r="1230" ht="15"/>
    <row r="1231" ht="15"/>
    <row r="1232" ht="15"/>
    <row r="1233" ht="15"/>
    <row r="1234" ht="15"/>
    <row r="1235" ht="15"/>
    <row r="1243" ht="15"/>
    <row r="1244" ht="15"/>
    <row r="1247" ht="15"/>
    <row r="1248" ht="15"/>
    <row r="1249" ht="15"/>
    <row r="1250" ht="15"/>
    <row r="1251" ht="15"/>
    <row r="1252" ht="15"/>
    <row r="1253" ht="15"/>
    <row r="1254" ht="15"/>
    <row r="1257" ht="15"/>
    <row r="1258" ht="15"/>
    <row r="1259" ht="15"/>
    <row r="1260" ht="15"/>
    <row r="1261" ht="15"/>
    <row r="1262" ht="15"/>
    <row r="1263" ht="15"/>
    <row r="1264" ht="15"/>
    <row r="1265" ht="15"/>
    <row r="1266" ht="15"/>
    <row r="1267" ht="15"/>
    <row r="1268" ht="15"/>
    <row r="1270" ht="15"/>
    <row r="1271" ht="15"/>
    <row r="1272" ht="15"/>
    <row r="1275" ht="15"/>
    <row r="1277" ht="15"/>
    <row r="1279" ht="15"/>
    <row r="1282" ht="15"/>
    <row r="1283" ht="15"/>
    <row r="1284" ht="15"/>
    <row r="1286" ht="15"/>
    <row r="1288" ht="15"/>
    <row r="1289" ht="15"/>
    <row r="1290" ht="15"/>
    <row r="1291" ht="15"/>
    <row r="1292" ht="15"/>
    <row r="1294" ht="15"/>
    <row r="1295" ht="15"/>
    <row r="1296" ht="15"/>
    <row r="1297" ht="15"/>
    <row r="1299" ht="15"/>
    <row r="1301" ht="15"/>
    <row r="1302" ht="15"/>
    <row r="1304" ht="15"/>
    <row r="1305" ht="15"/>
    <row r="1306" ht="15"/>
    <row r="1307" ht="15"/>
    <row r="1309" ht="15"/>
    <row r="1311" ht="15"/>
    <row r="1312" ht="15"/>
    <row r="1313" ht="15"/>
    <row r="1314" ht="15"/>
    <row r="1316"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45954.607983564812</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45954.607983564812</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45954.607983564812</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45954.607983564812</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45954.607983564812</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45954.607983564812</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45954.607983564812</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45954.607983564812</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45954.607983564812</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45954.607983564812</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45954.607983564812</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45954.607983564812</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45954.607983564812</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45954.607983564812</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45954.607983564812</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45954.607983564812</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45954.607983564812</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45954.607983564812</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45954.607983564812</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45954.607983564812</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45954.607983564812</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45954.607983564812</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45954.607983564812</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45954.607983564812</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45954.607983564812</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45954.607983564812</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45954.607983564812</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45954.607983564812</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45954.607983564812</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45954.607983564812</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45954.607983564812</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45954.607983564812</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45954.607983564812</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45954.607983564812</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45954.607983564812</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45954.607983564812</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45954.607983564812</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45954.607983564812</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45954.607983564812</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45954.607983564812</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45954.607983564812</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45954.607983564812</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45954.607983564812</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45954.607983564812</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45954.607983564812</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45954.607983564812</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45954.607983564812</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45954.607983564812</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45954.607983564812</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45954.607983564812</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45954.607983564812</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45954.607983564812</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45954.607983564812</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45954.607983564812</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45954.607983564812</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45954.607983564812</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45954.607983564812</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45954.607983564812</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45954.607983564812</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45954.607983564812</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45954.607983564812</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45954.607983564812</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45954.607983564812</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45954.607983564812</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45954.607983564812</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45954.607983564812</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45954.607983564812</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45954.607983564812</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45954.607983564812</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45954.607983564812</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45954.607983564812</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45954.607983564812</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45954.607983564812</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45954.607983564812</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45954.607983564812</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45954.607983564812</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45954.607983564812</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45954.607983564812</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45954.607983564812</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45954.607983564812</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45954.607983564812</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45954.607983564812</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45954.607983564812</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45954.607983564812</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45954.607983564812</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45954.607983564812</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45954.607983564812</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45954.607983564812</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45954.607983564812</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45954.607983564812</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45954.607983564812</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45954.607983564812</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45954.607983564812</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45954.607983564812</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45954.607983564812</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45954.607983564812</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45954.607983564812</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45954.607983564812</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45954.607983564812</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45954.607983564812</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45954.607983564812</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45954.607983564812</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45954.607983564812</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45954.607983564812</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45954.607983564812</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45954.607983564812</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45954.607983564812</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45954.607983564812</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45954.607983564812</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45954.607983564812</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45954.607983564812</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45954.607983564812</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45954.607983564812</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45954.607983564812</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45954.607983564812</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45954.607983564812</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45954.607983564812</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45954.607983564812</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45954.607983564812</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45954.607983564812</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45954.607983564812</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45954.607983564812</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45954.607983564812</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45954.607983564812</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45954.607983564812</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45954.607983564812</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45954.607983564812</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45954.607983564812</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45954.607983564812</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45954.607983564812</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45954.607983564812</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45954.607983564812</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45954.607983564812</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45954.607983564812</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45954.607983564812</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45954.607983564812</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45954.607983564812</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45954.607983564812</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45954.607983564812</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45954.607983564812</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45954.607983564812</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45954.607983564812</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45954.607983564812</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45954.607983564812</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45954.607983564812</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45954.607983564812</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45954.607983564812</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i:0#.f|membership|shabakkat.hd@wr7zk.onmicrosoft.com</cp:lastModifiedBy>
  <cp:revision/>
  <dcterms:created xsi:type="dcterms:W3CDTF">2024-04-22T00:44:33Z</dcterms:created>
  <dcterms:modified xsi:type="dcterms:W3CDTF">2025-10-24T11:38:06Z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