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599" documentId="120_S{2AC9BD13-BADA-5192-A53E-5A8FF88502F6}" xr6:coauthVersionLast="47" xr6:coauthVersionMax="47" xr10:uidLastSave="{A5765DA1-2A9D-4C8B-A729-75FD2C601155}"/>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B6" i="2"/>
  <c r="G6" i="2"/>
  <c r="I6" i="2"/>
  <c r="J6" i="2"/>
  <c r="L6" i="2"/>
  <c r="B3" i="4"/>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<sst xmlns="http://schemas.openxmlformats.org/spreadsheetml/2006/main" count="180285" uniqueCount="39128">
  <si>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</si>
  <si>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</si>
  <si>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</si>
  <si>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</si>
  <si>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</si>
  <si>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</si>
  <si>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</si>
  <si>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</si>
  <si>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</si>
  <si>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</si>
  <si>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</si>
  <si>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</si>
  <si>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</si>
  <si>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</si>
  <si>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</si>
  <si>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</si>
  <si>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</si>
  <si>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</si>
  <si>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</si>
  <si>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</si>
  <si>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</si>
  <si>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</si>
  <si>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</si>
  <si>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</si>
  <si>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</si>
  <si>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</si>
  <si>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</si>
  <si>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</si>
  <si>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</si>
  <si>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</si>
  <si>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</si>
  <si>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</si>
  <si>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</si>
  <si>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</si>
  <si>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</si>
  <si>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</si>
  <si>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</si>
  <si>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</si>
  <si>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</si>
  <si>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</si>
  <si>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</si>
  <si>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</si>
  <si>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</si>
  <si>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</si>
  <si>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</si>
  <si>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</si>
  <si>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</si>
  <si>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</si>
  <si>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</si>
  <si>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</si>
  <si>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</si>
  <si>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</si>
  <si>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</si>
  <si>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</si>
  <si>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</si>
  <si>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</si>
  <si>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</si>
  <si>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</si>
  <si>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</si>
  <si>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</si>
  <si>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</si>
  <si>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</si>
  <si>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</si>
  <si>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</si>
  <si>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</si>
  <si>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</si>
  <si>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</si>
  <si>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</si>
  <si>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</si>
  <si>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</si>
  <si>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</si>
  <si>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</si>
  <si>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</si>
  <si>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</si>
  <si>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</si>
  <si>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</si>
  <si>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</si>
  <si>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</si>
  <si>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</si>
  <si>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</si>
  <si>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</si>
  <si>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</si>
  <si>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</si>
  <si>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</si>
  <si>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</si>
  <si>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</si>
  <si>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</si>
  <si>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</si>
  <si>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</si>
  <si>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</si>
  <si>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</si>
  <si>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</si>
  <si>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</si>
  <si>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</si>
  <si>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</si>
  <si>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</si>
  <si>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</si>
  <si>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</si>
  <si>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</si>
  <si>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</si>
  <si>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</si>
  <si>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</si>
  <si>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</si>
  <si>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</si>
  <si>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</si>
  <si>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</si>
  <si>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</si>
  <si>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</si>
  <si>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</si>
  <si>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</si>
  <si>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</si>
  <si>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</si>
  <si>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</si>
  <si>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</si>
  <si>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</si>
  <si>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</si>
  <si>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</si>
  <si>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</si>
  <si>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</si>
  <si>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</si>
  <si>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</si>
  <si>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</si>
  <si>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</si>
  <si>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</si>
  <si>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</si>
  <si>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</si>
  <si>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</si>
  <si>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</si>
  <si>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</si>
  <si>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</si>
  <si>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</si>
  <si>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</si>
  <si>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</si>
  <si>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</si>
  <si>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</si>
  <si>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</si>
  <si>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</si>
  <si>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</si>
  <si>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</si>
  <si>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</si>
  <si>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</si>
  <si>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</si>
  <si>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</si>
  <si>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</si>
  <si>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</si>
  <si>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</si>
  <si>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</si>
  <si>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</si>
  <si>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</si>
  <si>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</si>
  <si>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</si>
  <si>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</si>
  <si>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</si>
  <si>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</si>
  <si>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</si>
  <si>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</si>
  <si>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</si>
  <si>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</si>
  <si>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</si>
  <si>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</si>
  <si>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</si>
  <si>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</si>
  <si>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</si>
  <si>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</si>
  <si>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</si>
  <si>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</si>
  <si>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</si>
  <si>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</si>
  <si>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</si>
  <si>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</si>
  <si>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</si>
  <si>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</si>
  <si>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</si>
  <si>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</si>
  <si>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</si>
  <si>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</si>
  <si>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</si>
  <si>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</si>
  <si>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</si>
  <si>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</si>
  <si>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</si>
  <si>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</si>
  <si>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</si>
  <si>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</si>
  <si>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</si>
  <si>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</si>
  <si>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</si>
  <si>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</si>
  <si>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</si>
  <si>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</si>
  <si>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</si>
  <si>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</si>
  <si>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</si>
  <si>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</si>
  <si>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</si>
  <si>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</si>
  <si>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</si>
  <si>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</si>
  <si>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</si>
  <si>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</si>
  <si>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</si>
  <si>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</si>
  <si>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</si>
  <si>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</si>
  <si>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</si>
  <si>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</si>
  <si>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</si>
  <si>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</si>
  <si>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</si>
  <si>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</si>
  <si>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</si>
  <si>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</si>
  <si>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</si>
  <si>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</si>
  <si>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</si>
  <si>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</si>
  <si>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</si>
  <si>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</si>
  <si>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</si>
  <si>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</si>
  <si>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</si>
  <si>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</si>
  <si>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</si>
  <si>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</si>
  <si>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</si>
  <si>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</si>
  <si>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</si>
  <si>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</si>
  <si>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</si>
  <si>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</si>
  <si>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</si>
  <si>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</si>
  <si>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</si>
  <si>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</si>
  <si>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</si>
  <si>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</si>
  <si>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</si>
  <si>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</si>
  <si>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</si>
  <si>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</si>
  <si>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</si>
  <si>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</si>
  <si>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</si>
  <si>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</si>
  <si>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</si>
  <si>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</si>
  <si>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</si>
  <si>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</si>
  <si>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</si>
  <si>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</si>
  <si>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</si>
  <si>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</si>
  <si>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</si>
  <si>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</si>
  <si>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</si>
  <si>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</si>
  <si>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</si>
  <si>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</si>
  <si>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</si>
  <si>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</si>
  <si>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</si>
  <si>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</si>
  <si>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</si>
  <si>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</si>
  <si>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</si>
  <si>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</si>
  <si>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</si>
  <si>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</si>
  <si>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</si>
  <si>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</si>
  <si>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</si>
  <si>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</si>
  <si>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</si>
  <si>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</si>
  <si>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</si>
  <si>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</si>
  <si>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</si>
  <si>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</si>
  <si>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</si>
  <si>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</si>
  <si>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</si>
  <si>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</si>
  <si>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</si>
  <si>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</si>
  <si>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</si>
  <si>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</si>
  <si>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</si>
  <si>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</si>
  <si>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</si>
  <si>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</si>
  <si>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</si>
  <si>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</si>
  <si>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</si>
  <si>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</si>
  <si>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</si>
  <si>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</si>
  <si>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</si>
  <si>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</si>
  <si>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</si>
  <si>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</si>
  <si>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</si>
  <si>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</si>
  <si>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</si>
  <si>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</si>
  <si>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</si>
  <si>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</si>
  <si>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</si>
  <si>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</si>
  <si>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</si>
  <si>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</si>
  <si>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</si>
  <si>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</si>
  <si>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</si>
  <si>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</si>
  <si>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</si>
  <si>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</si>
  <si>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</si>
  <si>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</si>
  <si>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</si>
  <si>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</si>
  <si>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</si>
  <si>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</si>
  <si>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</si>
  <si>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</si>
  <si>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</si>
  <si>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</si>
  <si>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</si>
  <si>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</si>
  <si>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</si>
  <si>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</si>
  <si>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</si>
  <si>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</si>
  <si>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</si>
  <si>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</si>
  <si>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</si>
  <si>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</si>
  <si>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</si>
  <si>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</si>
  <si>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</si>
  <si>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</si>
  <si>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</si>
  <si>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</si>
  <si>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</si>
  <si>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</si>
  <si>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</si>
  <si>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</si>
  <si>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</si>
  <si>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</si>
  <si>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</si>
  <si>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</si>
  <si>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</si>
  <si>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</si>
  <si>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</si>
  <si>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</si>
  <si>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</si>
  <si>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</si>
  <si>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</si>
  <si>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</si>
  <si>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</si>
  <si>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</si>
  <si>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</si>
  <si>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</si>
  <si>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</si>
  <si>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</si>
  <si>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</si>
  <si>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</si>
  <si>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</si>
  <si>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</si>
  <si>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</si>
  <si>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</si>
  <si>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</si>
  <si>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</si>
  <si>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</si>
  <si>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</si>
  <si>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</si>
  <si>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</si>
  <si>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</si>
  <si>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</si>
  <si>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</si>
  <si>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</si>
  <si>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</si>
  <si>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</si>
  <si>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</si>
  <si>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</si>
  <si>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</si>
  <si>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</si>
  <si>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</si>
  <si>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</si>
  <si>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</si>
  <si>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</si>
  <si>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</si>
  <si>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</si>
  <si>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</si>
  <si>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</si>
  <si>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</si>
  <si>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</si>
  <si>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</si>
  <si>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</si>
  <si>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</si>
  <si>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</si>
  <si>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</si>
  <si>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</si>
  <si>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</si>
  <si>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</si>
  <si>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</si>
  <si>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</si>
  <si>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</si>
  <si>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</si>
  <si>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</si>
  <si>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</si>
  <si>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</si>
  <si>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</si>
  <si>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</si>
  <si>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</si>
  <si>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</si>
  <si>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</si>
  <si>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</si>
  <si>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</si>
  <si>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</si>
  <si>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</si>
  <si>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</si>
  <si>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</si>
  <si>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</si>
  <si>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</si>
  <si>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</si>
  <si>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</si>
  <si>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</si>
  <si>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</si>
  <si>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</si>
  <si>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</si>
  <si>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</si>
  <si>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</si>
  <si>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</si>
  <si>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</si>
  <si>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</si>
  <si>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</si>
  <si>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</si>
  <si>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</si>
  <si>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</si>
  <si>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</si>
  <si>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</si>
  <si>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</si>
  <si>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</si>
  <si>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</si>
  <si>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</si>
  <si>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</si>
  <si>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</si>
  <si>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</si>
  <si>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</si>
  <si>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</si>
  <si>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</si>
  <si>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</si>
  <si>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</si>
  <si>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</si>
  <si>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</si>
  <si>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</si>
  <si>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</si>
  <si>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</si>
  <si>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</si>
  <si>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</si>
  <si>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</si>
  <si>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</si>
  <si>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</si>
  <si>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</si>
  <si>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</si>
  <si>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</si>
  <si>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</si>
  <si>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</si>
  <si>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</si>
  <si>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</si>
  <si>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</si>
  <si>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</si>
  <si>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</si>
  <si>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</si>
  <si>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</si>
  <si>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</si>
  <si>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</si>
  <si>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</si>
  <si>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</si>
  <si>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</si>
  <si>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</si>
  <si>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</si>
  <si>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</si>
  <si>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</si>
  <si>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</si>
  <si>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</si>
  <si>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</si>
  <si>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</si>
  <si>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</si>
  <si>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</si>
  <si>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</si>
  <si>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</si>
  <si>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</si>
  <si>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</si>
  <si>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</si>
  <si>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</si>
  <si>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</si>
  <si>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</si>
  <si>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</si>
  <si>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</si>
  <si>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</si>
  <si>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</si>
  <si>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</si>
  <si>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</si>
  <si>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</si>
  <si>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</si>
  <si>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</si>
  <si>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</si>
  <si>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</si>
  <si>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</si>
  <si>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</si>
  <si>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</si>
  <si>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</si>
  <si>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</si>
  <si>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</si>
  <si>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</si>
  <si>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</si>
  <si>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</si>
  <si>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</si>
  <si>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</si>
  <si>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</si>
  <si>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</si>
  <si>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</si>
  <si>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</si>
  <si>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</si>
  <si>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</si>
  <si>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</si>
  <si>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</si>
  <si>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</si>
  <si>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</si>
  <si>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</si>
  <si>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</si>
  <si>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</si>
  <si>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</si>
  <si>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</si>
  <si>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</si>
  <si>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</si>
  <si>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</si>
  <si>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</si>
  <si>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</si>
  <si>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</si>
  <si>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</si>
  <si>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</si>
  <si>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</si>
  <si>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</si>
  <si>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</si>
  <si>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</si>
  <si>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</si>
  <si>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</si>
  <si>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</si>
  <si>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</si>
  <si>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</si>
  <si>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</si>
  <si>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</si>
  <si>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</si>
  <si>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</si>
  <si>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</si>
  <si>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</si>
  <si>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</si>
  <si>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</si>
  <si>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</si>
  <si>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</si>
  <si>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</si>
  <si>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</si>
  <si>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</si>
  <si>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</si>
  <si>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</si>
  <si>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</si>
  <si>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</si>
  <si>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</si>
  <si>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</si>
  <si>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</si>
  <si>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</si>
  <si>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</si>
  <si>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</si>
  <si>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</si>
  <si>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</si>
  <si>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</si>
  <si>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</si>
  <si>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</si>
  <si>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</si>
  <si>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</si>
  <si>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</si>
  <si>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</si>
  <si>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</si>
  <si>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</si>
  <si>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</si>
  <si>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</si>
  <si>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</si>
  <si>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</si>
  <si>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</si>
  <si>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</si>
  <si>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</si>
  <si>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</si>
  <si>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</si>
  <si>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</si>
  <si>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</si>
  <si>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</si>
  <si>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</si>
  <si>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</si>
  <si>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</si>
  <si>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</si>
  <si>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</si>
  <si>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</si>
  <si>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</si>
  <si>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</si>
  <si>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</si>
  <si>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</si>
  <si>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</si>
  <si>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</si>
  <si>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</si>
  <si>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</si>
  <si>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</si>
  <si>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</si>
  <si>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</si>
  <si>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</si>
  <si>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</si>
  <si>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</si>
  <si>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</si>
  <si>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</si>
  <si>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</si>
  <si>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</si>
  <si>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</si>
  <si>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</si>
  <si>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</si>
  <si>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</si>
  <si>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</si>
  <si>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</si>
  <si>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</si>
  <si>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</si>
  <si>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</si>
  <si>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</si>
  <si>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</si>
  <si>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</si>
  <si>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</si>
  <si>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</si>
  <si>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</si>
  <si>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</si>
  <si>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</si>
  <si>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</si>
  <si>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</si>
  <si>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</si>
  <si>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</si>
  <si>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</si>
  <si>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</si>
  <si>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</si>
  <si>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</si>
  <si>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</si>
  <si>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</si>
  <si>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</si>
  <si>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</si>
  <si>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</si>
  <si>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</si>
  <si>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</si>
  <si>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</si>
  <si>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</si>
  <si>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</si>
  <si>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</si>
  <si>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</si>
  <si>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</si>
  <si>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</si>
  <si>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</si>
  <si>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</si>
  <si>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</si>
  <si>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</si>
  <si>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</si>
  <si>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</si>
  <si>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</si>
  <si>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</si>
  <si>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</si>
  <si>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</si>
  <si>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</si>
  <si>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</si>
  <si>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</si>
  <si>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</si>
  <si>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</si>
  <si>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</si>
  <si>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</si>
  <si>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</si>
  <si>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</si>
  <si>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</si>
  <si>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</si>
  <si>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</si>
  <si>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</si>
  <si>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</si>
  <si>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</si>
  <si>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</si>
  <si>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</si>
  <si>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</si>
  <si>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</si>
  <si>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</si>
  <si>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</si>
  <si>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</si>
  <si>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</si>
  <si>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</si>
  <si>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</si>
  <si>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</si>
  <si>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</si>
  <si>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</si>
  <si>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</si>
  <si>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</si>
  <si>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</si>
  <si>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</si>
  <si>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</si>
  <si>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</si>
  <si>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</si>
  <si>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</si>
  <si>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</si>
  <si>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</si>
  <si>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</si>
  <si>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</si>
  <si>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</si>
  <si>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</si>
  <si>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</si>
  <si>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</si>
  <si>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</si>
  <si>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</si>
  <si>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</si>
  <si>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</si>
  <si>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</si>
  <si>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</si>
  <si>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</si>
  <si>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</si>
  <si>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</si>
  <si>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</si>
  <si>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</si>
  <si>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</si>
  <si>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</si>
  <si>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</si>
  <si>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</si>
  <si>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</si>
  <si>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</si>
  <si>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</si>
  <si>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</si>
  <si>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</si>
  <si>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</si>
  <si>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</si>
  <si>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</si>
  <si>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</si>
  <si>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</si>
  <si>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</si>
  <si>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</si>
  <si>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</si>
  <si>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</si>
  <si>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</si>
  <si>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</si>
  <si>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</si>
  <si>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</si>
  <si>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</si>
  <si>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</si>
  <si>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</si>
  <si>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</si>
  <si>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</si>
  <si>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</si>
  <si>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</si>
  <si>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</si>
  <si>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</si>
  <si>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</si>
  <si>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</si>
  <si>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</si>
  <si>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</si>
  <si>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</si>
  <si>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</si>
  <si>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</si>
  <si>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</si>
  <si>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</si>
  <si>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</si>
  <si>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</si>
  <si>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</si>
  <si>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</si>
  <si>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</si>
  <si>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</si>
  <si>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</si>
  <si>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</si>
  <si>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</si>
  <si>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</si>
  <si>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</si>
  <si>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</si>
  <si>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</si>
  <si>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</si>
  <si>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</si>
  <si>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</si>
  <si>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</si>
  <si>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</si>
  <si>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</si>
  <si>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</si>
  <si>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</si>
  <si>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</si>
  <si>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</si>
  <si>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</si>
  <si>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</si>
  <si>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</si>
  <si>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</si>
  <si>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</si>
  <si>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</si>
  <si>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</si>
  <si>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</si>
  <si>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</si>
  <si>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</si>
  <si>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</si>
  <si>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</si>
  <si>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</si>
  <si>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</si>
  <si>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</si>
  <si>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</si>
  <si>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</si>
  <si>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</si>
  <si>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</si>
  <si>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</si>
  <si>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</si>
  <si>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</si>
  <si>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</si>
  <si>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</si>
  <si>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</si>
  <si>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</si>
  <si>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</si>
  <si>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</si>
  <si>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</si>
  <si>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</si>
  <si>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</si>
  <si>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</si>
  <si>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</si>
  <si>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</si>
  <si>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</si>
  <si>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</si>
  <si>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</si>
  <si>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</si>
  <si>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</si>
  <si>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</si>
  <si>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</si>
  <si>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</si>
  <si>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</si>
  <si>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</si>
  <si>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</si>
  <si>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</si>
  <si>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</si>
  <si>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</si>
  <si>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</si>
  <si>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</si>
  <si>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</si>
  <si>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</si>
  <si>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</si>
  <si>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</si>
  <si>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</si>
  <si>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</si>
  <si>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</si>
  <si>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</si>
  <si>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</si>
  <si>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</si>
  <si>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</si>
  <si>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</si>
  <si>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</si>
  <si>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</si>
  <si>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</si>
  <si>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</si>
  <si>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</si>
  <si>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</si>
  <si>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</si>
  <si>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</si>
  <si>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</si>
  <si>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</si>
  <si>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</si>
  <si>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</si>
  <si>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</si>
  <si>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</si>
  <si>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</si>
  <si>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</si>
  <si>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</si>
  <si>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</si>
  <si>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</si>
  <si>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</si>
  <si>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</si>
  <si>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</si>
  <si>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</si>
  <si>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</si>
  <si>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</si>
  <si>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</si>
  <si>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</si>
  <si>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</si>
  <si>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</si>
  <si>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</si>
  <si>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</si>
  <si>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</si>
  <si>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</si>
  <si>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</si>
  <si>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</si>
  <si>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</si>
  <si>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</si>
  <si>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</si>
  <si>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</si>
  <si>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</si>
  <si>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</si>
  <si>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</si>
  <si>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</si>
  <si>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</si>
  <si>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</si>
  <si>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</si>
  <si>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</si>
  <si>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</si>
  <si>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</si>
  <si>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</si>
  <si>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</si>
  <si>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</si>
  <si>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</si>
  <si>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</si>
  <si>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</si>
  <si>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</si>
  <si>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</si>
  <si>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</si>
  <si>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</si>
  <si>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</si>
  <si>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</si>
  <si>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</si>
  <si>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</si>
  <si>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</si>
  <si>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</si>
  <si>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</si>
  <si>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</si>
  <si>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</si>
  <si>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</si>
  <si>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</si>
  <si>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</si>
  <si>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</si>
  <si>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</si>
  <si>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</si>
  <si>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</si>
  <si>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</si>
  <si>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</si>
  <si>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</si>
  <si>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</si>
  <si>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</si>
  <si>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</si>
  <si>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</si>
  <si>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</si>
  <si>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</si>
  <si>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</si>
  <si>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</si>
  <si>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</si>
  <si>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</si>
  <si>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</si>
  <si>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</si>
  <si>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</si>
  <si>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</si>
  <si>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</si>
  <si>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</si>
  <si>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</si>
  <si>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</si>
  <si>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</si>
  <si>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</si>
  <si>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</si>
  <si>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</si>
  <si>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</si>
  <si>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</si>
  <si>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</si>
  <si>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</si>
  <si>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</si>
  <si>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</si>
  <si>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</si>
  <si>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</si>
  <si>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</si>
  <si>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</si>
  <si>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</si>
  <si>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</si>
  <si>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</si>
  <si>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</si>
  <si>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</si>
  <si>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</si>
  <si>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</si>
  <si>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</si>
  <si>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</si>
  <si>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</si>
  <si>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</si>
  <si>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</si>
  <si>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</si>
  <si>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</si>
  <si>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</si>
  <si>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</si>
  <si>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</si>
  <si>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</si>
  <si>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</si>
  <si>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</si>
  <si>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</si>
  <si>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</si>
  <si>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</si>
  <si>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</si>
  <si>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</si>
  <si>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</si>
  <si>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</si>
  <si>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</si>
  <si>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</si>
  <si>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</si>
  <si>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</si>
  <si>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</si>
  <si>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</si>
  <si>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</si>
  <si>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</si>
  <si>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</si>
  <si>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</si>
  <si>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</si>
  <si>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</si>
  <si>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</si>
  <si>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</si>
  <si>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</si>
  <si>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</si>
  <si>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</si>
  <si>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</si>
  <si>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</si>
  <si>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</si>
  <si>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</si>
  <si>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</si>
  <si>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</si>
  <si>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</si>
  <si>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</si>
  <si>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</si>
  <si>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</si>
  <si>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</si>
  <si>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</si>
  <si>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</si>
  <si>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</si>
  <si>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</si>
  <si>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</si>
  <si>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</si>
  <si>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</si>
  <si>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</si>
  <si>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</si>
  <si>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</si>
  <si>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</si>
  <si>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</si>
  <si>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</si>
  <si>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</si>
  <si>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</si>
  <si>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</si>
  <si>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</si>
  <si>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</si>
  <si>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</si>
  <si>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</si>
  <si>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</si>
  <si>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</si>
  <si>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</si>
  <si>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</si>
  <si>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</si>
  <si>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</si>
  <si>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</si>
  <si>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</si>
  <si>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</si>
  <si>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</si>
  <si>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</si>
  <si>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</si>
  <si>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</si>
  <si>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</si>
  <si>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</si>
  <si>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</si>
  <si>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</si>
  <si>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</si>
  <si>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</si>
  <si>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</si>
  <si>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</si>
  <si>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</si>
  <si>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</si>
  <si>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</si>
  <si>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</si>
  <si>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</si>
  <si>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</si>
  <si>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</si>
  <si>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</si>
  <si>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</si>
  <si>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</si>
  <si>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</si>
  <si>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</si>
  <si>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</si>
  <si>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</si>
  <si>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</si>
  <si>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</si>
  <si>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</si>
  <si>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</si>
  <si>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</si>
  <si>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</si>
  <si>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</si>
  <si>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</si>
  <si>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</si>
  <si>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</si>
  <si>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</si>
  <si>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</si>
  <si>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</si>
  <si>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</si>
  <si>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</si>
  <si>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</si>
  <si>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</si>
  <si>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</si>
  <si>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</si>
  <si>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</si>
  <si>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</si>
  <si>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</si>
  <si>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</si>
  <si>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</si>
  <si>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</si>
  <si>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</si>
  <si>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</si>
  <si>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</si>
  <si>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</si>
  <si>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</si>
  <si>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</si>
  <si>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</si>
  <si>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</si>
  <si>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</si>
  <si>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</si>
  <si>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</si>
  <si>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</si>
  <si>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</si>
  <si>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</si>
  <si>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</si>
  <si>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</si>
  <si>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</si>
  <si>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</si>
  <si>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</si>
  <si>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</si>
  <si>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</si>
  <si>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</si>
  <si>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</si>
  <si>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</si>
  <si>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</si>
  <si>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</si>
  <si>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</si>
  <si>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</si>
  <si>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</si>
  <si>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</si>
  <si>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</si>
  <si>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</si>
  <si>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</si>
  <si>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</si>
  <si>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</si>
  <si>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</si>
  <si>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</si>
  <si>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</si>
  <si>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</si>
  <si>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</si>
  <si>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</si>
  <si>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</si>
  <si>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</si>
  <si>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</si>
  <si>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</si>
  <si>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</si>
  <si>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</si>
  <si>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</si>
  <si>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</si>
  <si>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</si>
  <si>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</si>
  <si>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</si>
  <si>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</si>
  <si>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</si>
  <si>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</si>
  <si>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</si>
  <si>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</si>
  <si>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</si>
  <si>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</si>
  <si>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</si>
  <si>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</si>
  <si>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</si>
  <si>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</si>
  <si>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</si>
  <si>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</si>
  <si>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</si>
  <si>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</si>
  <si>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</si>
  <si>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</si>
  <si>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</si>
  <si>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</si>
  <si>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</si>
  <si>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</si>
  <si>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</si>
  <si>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</si>
  <si>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</si>
  <si>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</si>
  <si>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</si>
  <si>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</si>
  <si>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</si>
  <si>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</si>
  <si>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</si>
  <si>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</si>
  <si>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</si>
  <si>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</si>
  <si>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</si>
  <si>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</si>
  <si>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</si>
  <si>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</si>
  <si>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</si>
  <si>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</si>
  <si>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</si>
  <si>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</si>
  <si>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</si>
  <si>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</si>
  <si>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</si>
  <si>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</si>
  <si>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</si>
  <si>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</si>
  <si>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</si>
  <si>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</si>
  <si>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</si>
  <si>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</si>
  <si>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</si>
  <si>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</si>
  <si>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</si>
  <si>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</si>
  <si>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</si>
  <si>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</si>
  <si>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</si>
  <si>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</si>
  <si>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</si>
  <si>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</si>
  <si>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</si>
  <si>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</si>
  <si>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</si>
  <si>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</si>
  <si>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</si>
  <si>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</si>
  <si>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</si>
  <si>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</si>
  <si>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</si>
  <si>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</si>
  <si>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</si>
  <si>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</si>
  <si>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</si>
  <si>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</si>
  <si>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</si>
  <si>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</si>
  <si>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</si>
  <si>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</si>
  <si>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</si>
  <si>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</si>
  <si>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</si>
  <si>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</si>
  <si>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</si>
  <si>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</si>
  <si>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</si>
  <si>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</si>
  <si>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</si>
  <si>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</si>
  <si>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</si>
  <si>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</si>
  <si>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</si>
  <si>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</si>
  <si>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</si>
  <si>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</si>
  <si>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</si>
  <si>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</si>
  <si>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</si>
  <si>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</si>
  <si>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</si>
  <si>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</si>
  <si>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</si>
  <si>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</si>
  <si>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</si>
  <si>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</si>
  <si>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</si>
  <si>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</si>
  <si>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</si>
  <si>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</si>
  <si>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</si>
  <si>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</si>
  <si>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</si>
  <si>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</si>
  <si>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</si>
  <si>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</si>
  <si>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</si>
  <si>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</si>
  <si>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</si>
  <si>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</si>
  <si>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</si>
  <si>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</si>
  <si>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</si>
  <si>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</si>
  <si>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</si>
  <si>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</si>
  <si>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</si>
  <si>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</si>
  <si>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</si>
  <si>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</si>
  <si>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</si>
  <si>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</si>
  <si>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</si>
  <si>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</si>
  <si>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</si>
  <si>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</si>
  <si>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</si>
  <si>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</si>
  <si>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</si>
  <si>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</si>
  <si>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</si>
  <si>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</si>
  <si>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</si>
  <si>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</si>
  <si>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</si>
  <si>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</si>
  <si>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</si>
  <si>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</si>
  <si>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</si>
  <si>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</si>
  <si>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</si>
  <si>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</si>
  <si>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</si>
  <si>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</si>
  <si>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</si>
  <si>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</si>
  <si>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</si>
  <si>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</si>
  <si>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</si>
  <si>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</si>
  <si>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</si>
  <si>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</si>
  <si>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</si>
  <si>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</si>
  <si>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</si>
  <si>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</si>
  <si>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</si>
  <si>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</si>
  <si>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</si>
  <si>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</si>
  <si>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</si>
  <si>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</si>
  <si>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</si>
  <si>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</si>
  <si>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</si>
  <si>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</si>
  <si>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</si>
  <si>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</si>
  <si>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</si>
  <si>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</si>
  <si>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</si>
  <si>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</si>
  <si>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</si>
  <si>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</si>
  <si>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</si>
  <si>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</si>
  <si>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</si>
  <si>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</si>
  <si>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</si>
  <si>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</si>
  <si>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</si>
  <si>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</si>
  <si>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</si>
  <si>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</si>
  <si>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</si>
  <si>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</si>
  <si>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</si>
  <si>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</si>
  <si>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</si>
  <si>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</si>
  <si>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</si>
  <si>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</si>
  <si>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</si>
  <si>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</si>
  <si>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</si>
  <si>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</si>
  <si>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</si>
  <si>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</si>
  <si>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</si>
  <si>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</si>
  <si>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</si>
  <si>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</si>
  <si>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</si>
  <si>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</si>
  <si>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</si>
  <si>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</si>
  <si>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</si>
  <si>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</si>
  <si>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</si>
  <si>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</si>
  <si>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</si>
  <si>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</si>
  <si>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</si>
  <si>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</si>
  <si>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</si>
  <si>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</si>
  <si>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</si>
  <si>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</si>
  <si>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</si>
  <si>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</si>
  <si>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</si>
  <si>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</si>
  <si>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</si>
  <si>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</si>
  <si>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</si>
  <si>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</si>
  <si>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</si>
  <si>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</si>
  <si>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</si>
  <si>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</si>
  <si>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</si>
  <si>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</si>
  <si>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</si>
  <si>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</si>
  <si>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</si>
  <si>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</si>
  <si>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</si>
  <si>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</si>
  <si>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</si>
  <si>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</si>
  <si>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</si>
  <si>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</si>
  <si>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</si>
  <si>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</si>
  <si>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</si>
  <si>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</si>
  <si>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</si>
  <si>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</si>
  <si>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</si>
  <si>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</si>
  <si>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</si>
  <si>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</si>
  <si>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</si>
  <si>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</si>
  <si>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</si>
  <si>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</si>
  <si>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</si>
  <si>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</si>
  <si>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</si>
  <si>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</si>
  <si>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</si>
  <si>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</si>
  <si>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</si>
  <si>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</si>
  <si>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</si>
  <si>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</si>
  <si>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</si>
  <si>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</si>
  <si>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</si>
  <si>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</si>
  <si>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</si>
  <si>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</si>
  <si>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</si>
  <si>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</si>
  <si>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</si>
  <si>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</si>
  <si>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</si>
  <si>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</si>
  <si>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</si>
  <si>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</si>
  <si>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</si>
  <si>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</si>
  <si>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</si>
  <si>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</si>
  <si>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</si>
  <si>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</si>
  <si>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</si>
  <si>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</si>
  <si>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</si>
  <si>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</si>
  <si>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</si>
  <si>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</si>
  <si>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</si>
  <si>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</si>
  <si>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</si>
  <si>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</si>
  <si>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</si>
  <si>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</si>
  <si>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</si>
  <si>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</si>
  <si>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</si>
  <si>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</si>
  <si>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</si>
  <si>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</si>
  <si>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</si>
  <si>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</si>
  <si>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</si>
  <si>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</si>
  <si>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</si>
  <si>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</si>
  <si>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</si>
  <si>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</si>
  <si>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</si>
  <si>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</si>
  <si>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</si>
  <si>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</si>
  <si>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</si>
  <si>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</si>
  <si>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</si>
  <si>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</si>
  <si>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</si>
  <si>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</si>
  <si>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</si>
  <si>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</si>
  <si>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</si>
  <si>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</si>
  <si>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</si>
  <si>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</si>
  <si>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</si>
  <si>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</si>
  <si>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</si>
  <si>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</si>
  <si>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</si>
  <si>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</si>
  <si>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</si>
  <si>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</si>
  <si>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</si>
  <si>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</si>
  <si>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</si>
  <si>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</si>
  <si>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</si>
  <si>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</si>
  <si>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</si>
  <si>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</si>
  <si>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</si>
  <si>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</si>
  <si>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</si>
  <si>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</si>
  <si>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</si>
  <si>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</si>
  <si>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</si>
  <si>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</si>
  <si>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</si>
  <si>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</si>
  <si>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</si>
  <si>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</si>
  <si>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</si>
  <si>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</si>
  <si>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</si>
  <si>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</si>
  <si>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</si>
  <si>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</si>
  <si>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</si>
  <si>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</si>
  <si>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</si>
  <si>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</si>
  <si>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</si>
  <si>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</si>
  <si>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</si>
  <si>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</si>
  <si>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</si>
  <si>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</si>
  <si>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</si>
  <si>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</si>
  <si>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</si>
  <si>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</si>
  <si>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</si>
  <si>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</si>
  <si>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</si>
  <si>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</si>
  <si>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</si>
  <si>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</si>
  <si>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</si>
  <si>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</si>
  <si>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</si>
  <si>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</si>
  <si>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</si>
  <si>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</si>
  <si>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</si>
  <si>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</si>
  <si>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</si>
  <si>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</si>
  <si>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</si>
  <si>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</si>
  <si>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</si>
  <si>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</si>
  <si>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</si>
  <si>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</si>
  <si>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</si>
  <si>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</si>
  <si>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</si>
  <si>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</si>
  <si>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</si>
  <si>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</si>
  <si>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</si>
  <si>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</si>
  <si>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</si>
  <si>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</si>
  <si>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</si>
  <si>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</si>
  <si>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</si>
  <si>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</si>
  <si>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</si>
  <si>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</si>
  <si>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</si>
  <si>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</si>
  <si>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</si>
  <si>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</si>
  <si>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</si>
  <si>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</si>
  <si>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</si>
  <si>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</si>
  <si>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</si>
  <si>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</si>
  <si>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</si>
  <si>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</si>
  <si>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</si>
  <si>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</si>
  <si>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</si>
  <si>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</si>
  <si>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</si>
  <si>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</si>
  <si>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</si>
  <si>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</si>
  <si>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</si>
  <si>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</si>
  <si>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</si>
  <si>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</si>
  <si>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</si>
  <si>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</si>
  <si>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</si>
  <si>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</si>
  <si>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</si>
  <si>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</si>
  <si>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</si>
  <si>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</si>
  <si>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</si>
  <si>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</si>
  <si>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</si>
  <si>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</si>
  <si>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</si>
  <si>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</si>
  <si>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</si>
  <si>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</si>
  <si>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</si>
  <si>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</si>
  <si>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</si>
  <si>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</si>
  <si>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</si>
  <si>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</si>
  <si>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</si>
  <si>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</si>
  <si>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</si>
  <si>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</si>
  <si>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</si>
  <si>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</si>
  <si>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</si>
  <si>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</si>
  <si>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</si>
  <si>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</si>
  <si>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</si>
  <si>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</si>
  <si>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</si>
  <si>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</si>
  <si>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</si>
  <si>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</si>
  <si>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</si>
  <si>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</si>
  <si>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</si>
  <si>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</si>
  <si>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</si>
  <si>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</si>
  <si>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</si>
  <si>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</si>
  <si>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</si>
  <si>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</si>
  <si>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</si>
  <si>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</si>
  <si>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</si>
  <si>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</si>
  <si>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</si>
  <si>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</si>
  <si>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</si>
  <si>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</si>
  <si>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</si>
  <si>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</si>
  <si>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</si>
  <si>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</si>
  <si>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</si>
  <si>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</si>
  <si>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</si>
  <si>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</si>
  <si>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</si>
  <si>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</si>
  <si>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</si>
  <si>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</si>
  <si>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</si>
  <si>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</si>
  <si>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</si>
  <si>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</si>
  <si>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</si>
  <si>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</si>
  <si>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</si>
  <si>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</si>
  <si>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</si>
  <si>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</si>
  <si>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</si>
  <si>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</si>
  <si>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</si>
  <si>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</si>
  <si>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</si>
  <si>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</si>
  <si>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</si>
  <si>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</si>
  <si>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</si>
  <si>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</si>
  <si>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</si>
  <si>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</si>
  <si>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</si>
  <si>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</si>
  <si>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</si>
  <si>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</si>
  <si>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</si>
  <si>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</si>
  <si>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</si>
  <si>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</si>
  <si>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</si>
  <si>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</si>
  <si>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</si>
  <si>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</si>
  <si>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</si>
  <si>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</si>
  <si>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</si>
  <si>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</si>
  <si>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</si>
  <si>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</si>
  <si>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</si>
  <si>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</si>
  <si>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</si>
  <si>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</si>
  <si>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</si>
  <si>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</si>
  <si>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</si>
  <si>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</si>
  <si>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</si>
  <si>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</si>
  <si>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</si>
  <si>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</si>
  <si>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</si>
  <si>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</si>
  <si>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</si>
  <si>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</si>
  <si>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</si>
  <si>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</si>
  <si>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</si>
  <si>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</si>
  <si>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</si>
  <si>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</si>
  <si>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</si>
  <si>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</si>
  <si>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</si>
  <si>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</si>
  <si>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</si>
  <si>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</si>
  <si>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</si>
  <si>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</si>
  <si>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</si>
  <si>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</si>
  <si>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</si>
  <si>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</si>
  <si>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</si>
  <si>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</si>
  <si>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</si>
  <si>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</si>
  <si>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</si>
  <si>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</si>
  <si>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</si>
  <si>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</si>
  <si>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</si>
  <si>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</si>
  <si>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</si>
  <si>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</si>
  <si>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</si>
  <si>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</si>
  <si>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</si>
  <si>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</si>
  <si>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</si>
  <si>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</si>
  <si>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</si>
  <si>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</si>
  <si>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</si>
  <si>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</si>
  <si>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</si>
  <si>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</si>
  <si>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</si>
  <si>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</si>
  <si>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</si>
  <si>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</si>
  <si>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</si>
  <si>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</si>
  <si>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</si>
  <si>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</si>
  <si>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</si>
  <si>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</si>
  <si>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</si>
  <si>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</si>
  <si>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</si>
  <si>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</si>
  <si>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</si>
  <si>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</si>
  <si>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</si>
  <si>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</si>
  <si>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</si>
  <si>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</si>
  <si>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</si>
  <si>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</si>
  <si>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</si>
  <si>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</si>
  <si>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</si>
  <si>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</si>
  <si>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</si>
  <si>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</si>
  <si>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</si>
  <si>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</si>
  <si>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</si>
  <si>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</si>
  <si>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</si>
  <si>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</si>
  <si>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</si>
  <si>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</si>
  <si>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</si>
  <si>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</si>
  <si>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</si>
  <si>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</si>
  <si>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</si>
  <si>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</si>
  <si>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</si>
  <si>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</si>
  <si>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</si>
  <si>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</si>
  <si>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</si>
  <si>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</si>
  <si>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</si>
  <si>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</si>
  <si>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</si>
  <si>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</si>
  <si>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</si>
  <si>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</si>
  <si>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</si>
  <si>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</si>
  <si>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</si>
  <si>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</si>
  <si>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</si>
  <si>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</si>
  <si>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</si>
  <si>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</si>
  <si>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</si>
  <si>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</si>
  <si>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</si>
  <si>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</si>
  <si>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</si>
  <si>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</si>
  <si>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</si>
  <si>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</si>
  <si>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</si>
  <si>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</si>
  <si>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</si>
  <si>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</si>
  <si>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</si>
  <si>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</si>
  <si>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</si>
  <si>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</si>
  <si>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</si>
  <si>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</si>
  <si>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</si>
  <si>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</si>
  <si>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</si>
  <si>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</si>
  <si>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</si>
  <si>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</si>
  <si>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</si>
  <si>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</si>
  <si>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</si>
  <si>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</si>
  <si>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</si>
  <si>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</si>
  <si>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</si>
  <si>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</si>
  <si>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</si>
  <si>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</si>
  <si>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</si>
  <si>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</si>
  <si>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</si>
  <si>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</si>
  <si>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</si>
  <si>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</si>
  <si>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</si>
  <si>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</si>
  <si>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</si>
  <si>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</si>
  <si>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</si>
  <si>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</si>
  <si>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</si>
  <si>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</si>
  <si>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</si>
  <si>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</si>
  <si>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</si>
  <si>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</si>
  <si>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</si>
  <si>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</si>
  <si>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</si>
  <si>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</si>
  <si>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</si>
  <si>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</si>
  <si>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</si>
  <si>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</si>
  <si>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</si>
  <si>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</si>
  <si>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</si>
  <si>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</si>
  <si>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</si>
  <si>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</si>
  <si>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</si>
  <si>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</si>
  <si>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</si>
  <si>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</si>
  <si>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</si>
  <si>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</si>
  <si>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</si>
  <si>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</si>
  <si>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</si>
  <si>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</si>
  <si>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</si>
  <si>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</si>
  <si>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</si>
  <si>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</si>
  <si>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</si>
  <si>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</si>
  <si>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</si>
  <si>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</si>
  <si>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</si>
  <si>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</si>
  <si>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</si>
  <si>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</si>
  <si>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</si>
  <si>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</si>
  <si>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</si>
  <si>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</si>
  <si>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</si>
  <si>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</si>
  <si>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</si>
  <si>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</si>
  <si>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</si>
  <si>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</si>
  <si>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</si>
  <si>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</si>
  <si>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</si>
  <si>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</si>
  <si>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</si>
  <si>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</si>
  <si>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</si>
  <si>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</si>
  <si>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</si>
  <si>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</si>
  <si>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</si>
  <si>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</si>
  <si>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</si>
  <si>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</si>
  <si>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</si>
  <si>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</si>
  <si>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</si>
  <si>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</si>
  <si>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</si>
  <si>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</si>
  <si>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</si>
  <si>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</si>
  <si>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</si>
  <si>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</si>
  <si>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</si>
  <si>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</si>
  <si>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</si>
  <si>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</si>
  <si>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</si>
  <si>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</si>
  <si>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</si>
  <si>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</si>
  <si>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</si>
  <si>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</si>
  <si>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</si>
  <si>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</si>
  <si>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</si>
  <si>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</si>
  <si>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</si>
  <si>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</si>
  <si>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</si>
  <si>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</si>
  <si>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</si>
  <si>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</si>
  <si>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</si>
  <si>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</si>
  <si>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</si>
  <si>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</si>
  <si>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</si>
  <si>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</si>
  <si>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</si>
  <si>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</si>
  <si>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</si>
  <si>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</si>
  <si>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</si>
  <si>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</si>
  <si>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</si>
  <si>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</si>
  <si>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</si>
  <si>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</si>
  <si>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</si>
  <si>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</si>
  <si>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</si>
  <si>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</si>
  <si>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</si>
  <si>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</si>
  <si>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</si>
  <si>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</si>
  <si>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</si>
  <si>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</si>
  <si>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</si>
  <si>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</si>
  <si>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</si>
  <si>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</si>
  <si>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</si>
  <si>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</si>
  <si>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</si>
  <si>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</si>
  <si>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</si>
  <si>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</si>
  <si>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</si>
  <si>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</si>
  <si>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</si>
  <si>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</si>
  <si>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</si>
  <si>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</si>
  <si>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</si>
  <si>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</si>
  <si>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</si>
  <si>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</si>
  <si>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</si>
  <si>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</si>
  <si>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</si>
  <si>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</si>
  <si>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</si>
  <si>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</si>
  <si>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</si>
  <si>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</si>
  <si>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</si>
  <si>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</si>
  <si>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</si>
  <si>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</si>
  <si>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</si>
  <si>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</si>
  <si>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</si>
  <si>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</si>
  <si>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</si>
  <si>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</si>
  <si>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</si>
  <si>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</si>
  <si>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</si>
  <si>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</si>
  <si>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</si>
  <si>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</si>
  <si>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</si>
  <si>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</si>
  <si>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</si>
  <si>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</si>
  <si>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</si>
  <si>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</si>
  <si>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</si>
  <si>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</si>
  <si>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</si>
  <si>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</si>
  <si>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</si>
  <si>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</si>
  <si>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</si>
  <si>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</si>
  <si>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</si>
  <si>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</si>
  <si>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</si>
  <si>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</si>
  <si>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</si>
  <si>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</si>
  <si>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</si>
  <si>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</si>
  <si>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</si>
  <si>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</si>
  <si>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</si>
  <si>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</si>
  <si>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</si>
  <si>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</si>
  <si>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</si>
  <si>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</si>
  <si>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</si>
  <si>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</si>
  <si>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</si>
  <si>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</si>
  <si>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</si>
  <si>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</si>
  <si>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</si>
  <si>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</si>
  <si>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</si>
  <si>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</si>
  <si>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</si>
  <si>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</si>
  <si>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</si>
  <si>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</si>
  <si>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</si>
  <si>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</si>
  <si>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</si>
  <si>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</si>
  <si>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</si>
  <si>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</si>
  <si>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</si>
  <si>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</si>
  <si>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</si>
  <si>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</si>
  <si>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</si>
  <si>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</si>
  <si>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</si>
  <si>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</si>
  <si>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</si>
  <si>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</si>
  <si>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</si>
  <si>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</si>
  <si>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</si>
  <si>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</si>
  <si>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</si>
  <si>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</si>
  <si>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</si>
  <si>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</si>
  <si>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</si>
  <si>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</si>
  <si>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</si>
  <si>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</si>
  <si>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</si>
  <si>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</si>
  <si>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</si>
  <si>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</si>
  <si>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</si>
  <si>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</si>
  <si>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</si>
  <si>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</si>
  <si>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</si>
  <si>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</si>
  <si>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</si>
  <si>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</si>
  <si>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</si>
  <si>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</si>
  <si>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</si>
  <si>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</si>
  <si>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</si>
  <si>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</si>
  <si>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</si>
  <si>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</si>
  <si>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</si>
  <si>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</si>
  <si>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</si>
  <si>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</si>
  <si>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</si>
  <si>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</si>
  <si>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</si>
  <si>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</si>
  <si>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</si>
  <si>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</si>
  <si>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</si>
  <si>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</si>
  <si>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</si>
  <si>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</si>
  <si>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</si>
  <si>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</si>
  <si>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</si>
  <si>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</si>
  <si>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</si>
  <si>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</si>
  <si>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</si>
  <si>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</si>
  <si>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</si>
  <si>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</si>
  <si>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</si>
  <si>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</si>
  <si>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</si>
  <si>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</si>
  <si>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</si>
  <si>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</si>
  <si>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</si>
  <si>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</si>
  <si>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</si>
  <si>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</si>
  <si>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</si>
  <si>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</si>
  <si>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</si>
  <si>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</si>
  <si>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</si>
  <si>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</si>
  <si>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</si>
  <si>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</si>
  <si>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</si>
  <si>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</si>
  <si>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</si>
  <si>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</si>
  <si>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</si>
  <si>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</si>
  <si>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</si>
  <si>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</si>
  <si>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</si>
  <si>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</si>
  <si>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</si>
  <si>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</si>
  <si>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</si>
  <si>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</si>
  <si>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</si>
  <si>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</si>
  <si>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</si>
  <si>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</si>
  <si>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</si>
  <si>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</si>
  <si>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</si>
  <si>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</si>
  <si>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</si>
  <si>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</si>
  <si>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</si>
  <si>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</si>
  <si>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</si>
  <si>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</si>
  <si>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</si>
  <si>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</si>
  <si>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</si>
  <si>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</si>
  <si>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</si>
  <si>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</si>
  <si>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</si>
  <si>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</si>
  <si>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</si>
  <si>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</si>
  <si>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</si>
  <si>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</si>
  <si>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</si>
  <si>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</si>
  <si>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</si>
  <si>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</si>
  <si>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</si>
  <si>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</si>
  <si>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</si>
  <si>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</si>
  <si>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</si>
  <si>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</si>
  <si>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</si>
  <si>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</si>
  <si>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</si>
  <si>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</si>
  <si>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</si>
  <si>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</si>
  <si>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</si>
  <si>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</si>
  <si>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</si>
  <si>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</si>
  <si>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</si>
  <si>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</si>
  <si>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</si>
  <si>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</si>
  <si>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</si>
  <si>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</si>
  <si>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</si>
  <si>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</si>
  <si>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</si>
  <si>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</si>
  <si>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</si>
  <si>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</si>
  <si>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</si>
  <si>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</si>
  <si>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</si>
  <si>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</si>
  <si>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</si>
  <si>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</si>
  <si>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</si>
  <si>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</si>
  <si>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</si>
  <si>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</si>
  <si>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</si>
  <si>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</si>
  <si>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</si>
  <si>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</si>
  <si>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</si>
  <si>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</si>
  <si>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</si>
  <si>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</si>
  <si>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</si>
  <si>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</si>
  <si>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</si>
  <si>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</si>
  <si>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</si>
  <si>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</si>
  <si>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</si>
  <si>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</si>
  <si>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</si>
  <si>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</si>
  <si>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</si>
  <si>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</si>
  <si>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</si>
  <si>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</si>
  <si>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</si>
  <si>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</si>
  <si>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</si>
  <si>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</si>
  <si>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</si>
  <si>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</si>
  <si>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</si>
  <si>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</si>
  <si>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</si>
  <si>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</si>
  <si>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</si>
  <si>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</si>
  <si>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</si>
  <si>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</si>
  <si>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</si>
  <si>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</si>
  <si>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</si>
  <si>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</si>
  <si>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</si>
  <si>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</si>
  <si>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</si>
  <si>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</si>
  <si>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</si>
  <si>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</si>
  <si>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</si>
  <si>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</si>
  <si>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</si>
  <si>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</si>
  <si>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</si>
  <si>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</si>
  <si>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</si>
  <si>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</si>
  <si>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</si>
  <si>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</si>
  <si>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</si>
  <si>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</si>
  <si>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</si>
  <si>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</si>
  <si>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</si>
  <si>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</si>
  <si>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</si>
  <si>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</si>
  <si>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</si>
  <si>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</si>
  <si>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</si>
  <si>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</si>
  <si>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</si>
  <si>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</si>
  <si>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</si>
  <si>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</si>
  <si>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</si>
  <si>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</si>
  <si>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</si>
  <si>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</si>
  <si>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</si>
  <si>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</si>
  <si>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</si>
  <si>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</si>
  <si>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</si>
  <si>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</si>
  <si>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</si>
  <si>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</si>
  <si>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</si>
  <si>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</si>
  <si>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</si>
  <si>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</si>
  <si>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</si>
  <si>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</si>
  <si>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</si>
  <si>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</si>
  <si>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</si>
  <si>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</si>
  <si>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</si>
  <si>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</si>
  <si>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</si>
  <si>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</si>
  <si>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</si>
  <si>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</si>
  <si>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</si>
  <si>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</si>
  <si>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</si>
  <si>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</si>
  <si>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</si>
  <si>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</si>
  <si>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</si>
  <si>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</si>
  <si>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</si>
  <si>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</si>
  <si>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</si>
  <si>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</si>
  <si>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</si>
  <si>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</si>
  <si>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</si>
  <si>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</si>
  <si>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</si>
  <si>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</si>
  <si>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</si>
  <si>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</si>
  <si>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</si>
  <si>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</si>
  <si>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</si>
  <si>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</si>
  <si>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</si>
  <si>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</si>
  <si>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</si>
  <si>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</si>
  <si>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</si>
  <si>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</si>
  <si>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</si>
  <si>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</si>
  <si>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</si>
  <si>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</si>
  <si>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</si>
  <si>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</si>
  <si>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</si>
  <si>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</si>
  <si>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</si>
  <si>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</si>
  <si>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</si>
  <si>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</si>
  <si>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</si>
  <si>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</si>
  <si>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</si>
  <si>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</si>
  <si>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</si>
  <si>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</si>
  <si>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</si>
  <si>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</si>
  <si>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</si>
  <si>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</si>
  <si>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</si>
  <si>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</si>
  <si>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</si>
  <si>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</si>
  <si>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</si>
  <si>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</si>
  <si>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</si>
  <si>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</si>
  <si>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</si>
  <si>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</si>
  <si>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</si>
  <si>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</si>
  <si>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</si>
  <si>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</si>
  <si>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</si>
  <si>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</si>
  <si>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</si>
  <si>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</si>
  <si>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</si>
  <si>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</si>
  <si>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</si>
  <si>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</si>
  <si>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</si>
  <si>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</si>
  <si>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</si>
  <si>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</si>
  <si>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</si>
  <si>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</si>
  <si>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</si>
  <si>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</si>
  <si>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</si>
  <si>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</si>
  <si>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</si>
  <si>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</si>
  <si>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</si>
  <si>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</si>
  <si>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</si>
  <si>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</si>
  <si>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</si>
  <si>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</si>
  <si>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</si>
  <si>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</si>
  <si>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</si>
  <si>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</si>
  <si>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</si>
  <si>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</si>
  <si>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</si>
  <si>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</si>
  <si>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</si>
  <si>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</si>
  <si>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</si>
  <si>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</si>
  <si>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</si>
  <si>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</si>
  <si>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</si>
  <si>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</si>
  <si>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</si>
  <si>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</si>
  <si>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</si>
  <si>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</si>
  <si>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</si>
  <si>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</si>
  <si>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</si>
  <si>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</si>
  <si>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</si>
  <si>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</si>
  <si>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</si>
  <si>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</si>
  <si>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</si>
  <si>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</si>
  <si>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</si>
  <si>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</si>
  <si>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</si>
  <si>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</si>
  <si>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</si>
  <si>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</si>
  <si>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</si>
  <si>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</si>
  <si>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</si>
  <si>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</si>
  <si>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</si>
  <si>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</si>
  <si>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</si>
  <si>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</si>
  <si>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</si>
  <si>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</si>
  <si>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</si>
  <si>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</si>
  <si>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</si>
  <si>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</si>
  <si>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</si>
  <si>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</si>
  <si>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</si>
  <si>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</si>
  <si>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</si>
  <si>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</si>
  <si>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</si>
  <si>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</si>
  <si>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</si>
  <si>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</si>
  <si>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</si>
  <si>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</si>
  <si>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</si>
  <si>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</si>
  <si>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</si>
  <si>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</si>
  <si>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</si>
  <si>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</si>
  <si>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</si>
  <si>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</si>
  <si>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</si>
  <si>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</si>
  <si>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</si>
  <si>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</si>
  <si>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</si>
  <si>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</si>
  <si>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</si>
  <si>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</si>
  <si>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</si>
  <si>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</si>
  <si>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</si>
  <si>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</si>
  <si>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</si>
  <si>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</si>
  <si>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</si>
  <si>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</si>
  <si>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</si>
  <si>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</si>
  <si>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</si>
  <si>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</si>
  <si>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</si>
  <si>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</si>
  <si>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</si>
  <si>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</si>
  <si>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</si>
  <si>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</si>
  <si>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</si>
  <si>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</si>
  <si>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</si>
  <si>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</si>
  <si>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</si>
  <si>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</si>
  <si>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</si>
  <si>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</si>
  <si>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</si>
  <si>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</si>
  <si>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</si>
  <si>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</si>
  <si>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</si>
  <si>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</si>
  <si>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</si>
  <si>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</si>
  <si>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</si>
  <si>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</si>
  <si>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</si>
  <si>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</si>
  <si>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</si>
  <si>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</si>
  <si>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</si>
  <si>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</si>
  <si>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</si>
  <si>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</si>
  <si>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</si>
  <si>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</si>
  <si>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</si>
  <si>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</si>
  <si>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</si>
  <si>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</si>
  <si>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</si>
  <si>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</si>
  <si>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</si>
  <si>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</si>
  <si>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</si>
  <si>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</si>
  <si>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</si>
  <si>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</si>
  <si>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</si>
  <si>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</si>
  <si>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</si>
  <si>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</si>
  <si>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</si>
  <si>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</si>
  <si>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</si>
  <si>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</si>
  <si>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</si>
  <si>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</si>
  <si>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</si>
  <si>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</si>
  <si>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</si>
  <si>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</si>
  <si>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</si>
  <si>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</si>
  <si>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</si>
  <si>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</si>
  <si>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</si>
  <si>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</si>
  <si>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</si>
  <si>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</si>
  <si>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</si>
  <si>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</si>
  <si>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</si>
  <si>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</si>
  <si>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</si>
  <si>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</si>
  <si>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</si>
  <si>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</si>
  <si>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</si>
  <si>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</si>
  <si>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</si>
  <si>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</si>
  <si>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</si>
  <si>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</si>
  <si>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</si>
  <si>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</si>
  <si>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</si>
  <si>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</si>
  <si>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</si>
  <si>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</si>
  <si>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</si>
  <si>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</si>
  <si>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</si>
  <si>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</si>
  <si>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</si>
  <si>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</si>
  <si>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</si>
  <si>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</si>
  <si>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</si>
  <si>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</si>
  <si>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</si>
  <si>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</si>
  <si>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</si>
  <si>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</si>
  <si>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</si>
  <si>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</si>
  <si>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</si>
  <si>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</si>
  <si>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</si>
  <si>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</si>
  <si>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</si>
  <si>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</si>
  <si>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</si>
  <si>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</si>
  <si>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</si>
  <si>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</si>
  <si>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</si>
  <si>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</si>
  <si>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</si>
  <si>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</si>
  <si>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</si>
  <si>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</si>
  <si>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</si>
  <si>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</si>
  <si>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</si>
  <si>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</si>
  <si>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</si>
  <si>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</si>
  <si>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</si>
  <si>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</si>
  <si>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</si>
  <si>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</si>
  <si>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</si>
  <si>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</si>
  <si>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</si>
  <si>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</si>
  <si>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</si>
  <si>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</si>
  <si>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</si>
  <si>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</si>
  <si>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</si>
  <si>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</si>
  <si>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</si>
  <si>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</si>
  <si>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</si>
  <si>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</si>
  <si>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</si>
  <si>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</si>
  <si>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</si>
  <si>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</si>
  <si>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</si>
  <si>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</si>
  <si>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</si>
  <si>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</si>
  <si>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</si>
  <si>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</si>
  <si>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</si>
  <si>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</si>
  <si>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</si>
  <si>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</si>
  <si>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</si>
  <si>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</si>
  <si>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</si>
  <si>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</si>
  <si>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</si>
  <si>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</si>
  <si>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</si>
  <si>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</si>
  <si>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</si>
  <si>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</si>
  <si>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</si>
  <si>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</si>
  <si>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</si>
  <si>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</si>
  <si>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</si>
  <si>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</si>
  <si>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</si>
  <si>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</si>
  <si>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</si>
  <si>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</si>
  <si>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</si>
  <si>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</si>
  <si>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</si>
  <si>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</si>
  <si>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</si>
  <si>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</si>
  <si>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</si>
  <si>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</si>
  <si>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</si>
  <si>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</si>
  <si>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</si>
  <si>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</si>
  <si>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</si>
  <si>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</si>
  <si>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</si>
  <si>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</si>
  <si>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</si>
  <si>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</si>
  <si>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</si>
  <si>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</si>
  <si>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</si>
  <si>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</si>
  <si>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</si>
  <si>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</si>
  <si>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</si>
  <si>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</si>
  <si>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</si>
  <si>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</si>
  <si>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</si>
  <si>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</si>
  <si>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</si>
  <si>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</si>
  <si>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</si>
  <si>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</si>
  <si>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</si>
  <si>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</si>
  <si>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</si>
  <si>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</si>
  <si>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</si>
  <si>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</si>
  <si>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</si>
  <si>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</si>
  <si>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</si>
  <si>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</si>
  <si>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</si>
  <si>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</si>
  <si>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</si>
  <si>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</si>
  <si>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</si>
  <si>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</si>
  <si>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</si>
  <si>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</si>
  <si>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</si>
  <si>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</si>
  <si>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</si>
  <si>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</si>
  <si>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</si>
  <si>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</si>
  <si>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</si>
  <si>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</si>
  <si>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</si>
  <si>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</si>
  <si>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</si>
  <si>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</si>
  <si>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</si>
  <si>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</si>
  <si>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</si>
  <si>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</si>
  <si>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</si>
  <si>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</si>
  <si>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</si>
  <si>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</si>
  <si>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</si>
  <si>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</si>
  <si>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</si>
  <si>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</si>
  <si>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</si>
  <si>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</si>
  <si>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</si>
  <si>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</si>
  <si>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</si>
  <si>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</si>
  <si>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</si>
  <si>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</si>
  <si>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</si>
  <si>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</si>
  <si>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</si>
  <si>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</si>
  <si>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</si>
  <si>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</si>
  <si>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</si>
  <si>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</si>
  <si>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</si>
  <si>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</si>
  <si>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</si>
  <si>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</si>
  <si>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</si>
  <si>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</si>
  <si>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</si>
  <si>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</si>
  <si>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</si>
  <si>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</si>
  <si>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</si>
  <si>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</si>
  <si>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</si>
  <si>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</si>
  <si>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</si>
  <si>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</si>
  <si>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</si>
  <si>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</si>
  <si>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</si>
  <si>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</si>
  <si>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</si>
  <si>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</si>
  <si>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</si>
  <si>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</si>
  <si>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</si>
  <si>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</si>
  <si>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</si>
  <si>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</si>
  <si>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</si>
  <si>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</si>
  <si>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</si>
  <si>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</si>
  <si>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</si>
  <si>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</si>
  <si>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</si>
  <si>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</si>
  <si>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</si>
  <si>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</si>
  <si>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</si>
  <si>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</si>
  <si>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</si>
  <si>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</si>
  <si>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</si>
  <si>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</si>
  <si>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</si>
  <si>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</si>
  <si>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</si>
  <si>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</si>
  <si>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</si>
  <si>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</si>
  <si>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</si>
  <si>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</si>
  <si>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</si>
  <si>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</si>
  <si>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</si>
  <si>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</si>
  <si>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</si>
  <si>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</si>
  <si>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</si>
  <si>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</si>
  <si>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</si>
  <si>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</si>
  <si>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</si>
  <si>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</si>
  <si>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</si>
  <si>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</si>
  <si>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</si>
  <si>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</si>
  <si>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</si>
  <si>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</si>
  <si>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</si>
  <si>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</si>
  <si>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</si>
  <si>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</si>
  <si>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</si>
  <si>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</si>
  <si>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</si>
  <si>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</si>
  <si>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</si>
  <si>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</si>
  <si>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</si>
  <si>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</si>
  <si>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</si>
  <si>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</si>
  <si>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</si>
  <si>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</si>
  <si>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</si>
  <si>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</si>
  <si>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</si>
  <si>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</si>
  <si>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</si>
  <si>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</si>
  <si>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</si>
  <si>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</si>
  <si>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</si>
  <si>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</si>
  <si>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</si>
  <si>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</si>
  <si>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</si>
  <si>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</si>
  <si>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</si>
  <si>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</si>
  <si>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</si>
  <si>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</si>
  <si>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</si>
  <si>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</si>
  <si>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</si>
  <si>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</si>
  <si>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</si>
  <si>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</si>
  <si>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</si>
  <si>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</si>
  <si>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</si>
  <si>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</si>
  <si>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</si>
  <si>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</si>
  <si>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</si>
  <si>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</si>
  <si>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</si>
  <si>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</si>
  <si>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</si>
  <si>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</si>
  <si>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</si>
  <si>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</si>
  <si>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</si>
  <si>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</si>
  <si>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</si>
  <si>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</si>
  <si>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</si>
  <si>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</si>
  <si>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</si>
  <si>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</si>
  <si>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</si>
  <si>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</si>
  <si>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</si>
  <si>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</si>
  <si>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</si>
  <si>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</si>
  <si>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</si>
  <si>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</si>
  <si>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</si>
  <si>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</si>
  <si>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</si>
  <si>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</si>
  <si>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</si>
  <si>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</si>
  <si>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</si>
  <si>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</si>
  <si>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</si>
  <si>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</si>
  <si>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</si>
  <si>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</si>
  <si>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</si>
  <si>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</si>
  <si>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</si>
  <si>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</si>
  <si>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</si>
  <si>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</si>
  <si>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</si>
  <si>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</si>
  <si>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</si>
  <si>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</si>
  <si>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</si>
  <si>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</si>
  <si>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</si>
  <si>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</si>
  <si>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</si>
  <si>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</si>
  <si>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</si>
  <si>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</si>
  <si>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</si>
  <si>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</si>
  <si>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</si>
  <si>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</si>
  <si>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</si>
  <si>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</si>
  <si>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</si>
  <si>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</si>
  <si>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</si>
  <si>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</si>
  <si>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</si>
  <si>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</si>
  <si>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</si>
  <si>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</si>
  <si>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</si>
  <si>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</si>
  <si>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</si>
  <si>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</si>
  <si>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</si>
  <si>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</si>
  <si>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</si>
  <si>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</si>
  <si>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</si>
  <si>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</si>
  <si>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</si>
  <si>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</si>
  <si>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</si>
  <si>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</si>
  <si>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</si>
  <si>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</si>
  <si>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</si>
  <si>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</si>
  <si>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</si>
  <si>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</si>
  <si>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</si>
  <si>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</si>
  <si>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</si>
  <si>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</si>
  <si>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</si>
  <si>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</si>
  <si>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</si>
  <si>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</si>
  <si>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</si>
  <si>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</si>
  <si>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</si>
  <si>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</si>
  <si>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</si>
  <si>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</si>
  <si>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</si>
  <si>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</si>
  <si>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</si>
  <si>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</si>
  <si>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</si>
  <si>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</si>
  <si>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</si>
  <si>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</si>
  <si>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</si>
  <si>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</si>
  <si>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</si>
  <si>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</si>
  <si>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</si>
  <si>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</si>
  <si>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</si>
  <si>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</si>
  <si>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</si>
  <si>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</si>
  <si>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</si>
  <si>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</si>
  <si>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</si>
  <si>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</si>
  <si>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</si>
  <si>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</si>
  <si>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</si>
  <si>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</si>
  <si>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</si>
  <si>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</si>
  <si>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</si>
  <si>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</si>
  <si>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</si>
  <si>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</si>
  <si>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</si>
  <si>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</si>
  <si>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</si>
  <si>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</si>
  <si>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</si>
  <si>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</si>
  <si>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</si>
  <si>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</si>
  <si>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</si>
  <si>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</si>
  <si>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</si>
  <si>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</si>
  <si>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</si>
  <si>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</si>
  <si>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</si>
  <si>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</si>
  <si>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</si>
  <si>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</si>
  <si>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</si>
  <si>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</si>
  <si>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</si>
  <si>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</si>
  <si>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</si>
  <si>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</si>
  <si>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</si>
  <si>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</si>
  <si>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</si>
  <si>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</si>
  <si>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</si>
  <si>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</si>
  <si>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</si>
  <si>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</si>
  <si>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</si>
  <si>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</si>
  <si>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</si>
  <si>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</si>
  <si>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</si>
  <si>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</si>
  <si>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</si>
  <si>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</si>
  <si>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</si>
  <si>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</si>
  <si>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</si>
  <si>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</si>
  <si>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</si>
  <si>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</si>
  <si>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</si>
  <si>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</si>
  <si>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</si>
  <si>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</si>
  <si>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</si>
  <si>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</si>
  <si>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</si>
  <si>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</si>
  <si>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</si>
  <si>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</si>
  <si>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</si>
  <si>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</si>
  <si>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</si>
  <si>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</si>
  <si>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</si>
  <si>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</si>
  <si>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</si>
  <si>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</si>
  <si>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</si>
  <si>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</si>
  <si>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</si>
  <si>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</si>
  <si>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</si>
  <si>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</si>
  <si>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</si>
  <si>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</si>
  <si>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</si>
  <si>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</si>
  <si>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</si>
  <si>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</si>
  <si>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</si>
  <si>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</si>
  <si>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</si>
  <si>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</si>
  <si>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</si>
  <si>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</si>
  <si>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</si>
  <si>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</si>
  <si>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</si>
  <si>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</si>
  <si>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</si>
  <si>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</si>
  <si>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</si>
  <si>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</si>
  <si>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</si>
  <si>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</si>
  <si>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</si>
  <si>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</si>
  <si>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</si>
  <si>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</si>
  <si>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</si>
  <si>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</si>
  <si>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</si>
  <si>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</si>
  <si>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</si>
  <si>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</si>
  <si>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</si>
  <si>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</si>
  <si>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</si>
  <si>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</si>
  <si>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</si>
  <si>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</si>
  <si>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</si>
  <si>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</si>
  <si>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</si>
  <si>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</si>
  <si>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</si>
  <si>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</si>
  <si>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</si>
  <si>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</si>
  <si>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</si>
  <si>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</si>
  <si>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</si>
  <si>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</si>
  <si>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</si>
  <si>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</si>
  <si>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</si>
  <si>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</si>
  <si>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</si>
  <si>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</si>
  <si>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</si>
  <si>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</si>
  <si>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</si>
  <si>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</si>
  <si>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</si>
  <si>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</si>
  <si>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</si>
  <si>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</si>
  <si>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</si>
  <si>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</si>
  <si>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</si>
  <si>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</si>
  <si>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</si>
  <si>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</si>
  <si>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</si>
  <si>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</si>
  <si>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</si>
  <si>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</si>
  <si>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</si>
  <si>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</si>
  <si>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</si>
  <si>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</si>
  <si>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</si>
  <si>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</si>
  <si>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</si>
  <si>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</si>
  <si>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</si>
  <si>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</si>
  <si>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</si>
  <si>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</si>
  <si>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</si>
  <si>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</si>
  <si>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</si>
  <si>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</si>
  <si>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</si>
  <si>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</si>
  <si>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</si>
  <si>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</si>
  <si>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</si>
  <si>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</si>
  <si>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</si>
  <si>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</si>
  <si>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</si>
  <si>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</si>
  <si>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</si>
  <si>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</si>
  <si>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</si>
  <si>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</si>
  <si>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</si>
  <si>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</si>
  <si>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</si>
  <si>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</si>
  <si>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</si>
  <si>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</si>
  <si>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</si>
  <si>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</si>
  <si>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</si>
  <si>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</si>
  <si>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</si>
  <si>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</si>
  <si>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</si>
  <si>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</si>
  <si>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</si>
  <si>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</si>
  <si>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</si>
  <si>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</si>
  <si>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</si>
  <si>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</si>
  <si>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</si>
  <si>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</si>
  <si>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</si>
  <si>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</si>
  <si>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</si>
  <si>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</si>
  <si>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</si>
  <si>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</si>
  <si>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</si>
  <si>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</si>
  <si>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</si>
  <si>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</si>
  <si>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</si>
  <si>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</si>
  <si>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</si>
  <si>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</si>
  <si>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</si>
  <si>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</si>
  <si>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</si>
  <si>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</si>
  <si>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</si>
  <si>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</si>
  <si>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</si>
  <si>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</si>
  <si>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</si>
  <si>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</si>
  <si>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</si>
  <si>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</si>
  <si>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</si>
  <si>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</si>
  <si>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</si>
  <si>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</si>
  <si>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</si>
  <si>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</si>
  <si>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</si>
  <si>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</si>
  <si>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</si>
  <si>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</si>
  <si>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</si>
  <si>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</si>
  <si>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</si>
  <si>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</si>
  <si>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</si>
  <si>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</si>
  <si>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</si>
  <si>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</si>
  <si>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</si>
  <si>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</si>
  <si>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</si>
  <si>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</si>
  <si>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</si>
  <si>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</si>
  <si>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</si>
  <si>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</si>
  <si>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</si>
  <si>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</si>
  <si>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</si>
  <si>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</si>
  <si>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</si>
  <si>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</si>
  <si>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</si>
  <si>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</si>
  <si>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</si>
  <si>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</si>
  <si>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</si>
  <si>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</si>
  <si>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</si>
  <si>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</si>
  <si>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</si>
  <si>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</si>
  <si>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</si>
  <si>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</si>
  <si>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</si>
  <si>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</si>
  <si>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</si>
  <si>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</si>
  <si>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</si>
  <si>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</si>
  <si>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</si>
  <si>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</si>
  <si>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</si>
  <si>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</si>
  <si>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</si>
  <si>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</si>
  <si>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</si>
  <si>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</si>
  <si>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</si>
  <si>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</si>
  <si>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</si>
  <si>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</si>
  <si>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</si>
  <si>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</si>
  <si>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</si>
  <si>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</si>
  <si>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</si>
  <si>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</si>
  <si>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</si>
  <si>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</si>
  <si>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</si>
  <si>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</si>
  <si>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</si>
  <si>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</si>
  <si>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</si>
  <si>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</si>
  <si>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</si>
  <si>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</si>
  <si>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</si>
  <si>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</si>
  <si>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</si>
  <si>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</si>
  <si>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</si>
  <si>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</si>
  <si>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</si>
  <si>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</si>
  <si>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</si>
  <si>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</si>
  <si>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</si>
  <si>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</si>
  <si>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</si>
  <si>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</si>
  <si>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</si>
  <si>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</si>
  <si>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</si>
  <si>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</si>
  <si>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</si>
  <si>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</si>
  <si>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</si>
  <si>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</si>
  <si>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</si>
  <si>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</si>
  <si>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</si>
  <si>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</si>
  <si>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</si>
  <si>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</si>
  <si>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</si>
  <si>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</si>
  <si>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</si>
  <si>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</si>
  <si>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</si>
  <si>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</si>
  <si>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</si>
  <si>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</si>
  <si>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</si>
  <si>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</si>
  <si>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</si>
  <si>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</si>
  <si>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</si>
  <si>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</si>
  <si>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</si>
  <si>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</si>
  <si>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</si>
  <si>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</si>
  <si>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</si>
  <si>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</si>
  <si>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</si>
  <si>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</si>
  <si>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</si>
  <si>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</si>
  <si>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</si>
  <si>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</si>
  <si>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</si>
  <si>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</si>
  <si>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</si>
  <si>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</si>
  <si>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</si>
  <si>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</si>
  <si>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</si>
  <si>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</si>
  <si>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</si>
  <si>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</si>
  <si>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</si>
  <si>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</si>
  <si>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</si>
  <si>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</si>
  <si>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</si>
  <si>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</si>
  <si>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</si>
  <si>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</si>
  <si>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</si>
  <si>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</si>
  <si>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</si>
  <si>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</si>
  <si>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</si>
  <si>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</si>
  <si>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</si>
  <si>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</si>
  <si>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</si>
  <si>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</si>
  <si>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</si>
  <si>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</si>
  <si>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</si>
  <si>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</si>
  <si>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</si>
  <si>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</si>
  <si>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</si>
  <si>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</si>
  <si>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</si>
  <si>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</si>
  <si>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</si>
  <si>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</si>
  <si>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</si>
  <si>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</si>
  <si>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</si>
  <si>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</si>
  <si>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</si>
  <si>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</si>
  <si>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</si>
  <si>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</si>
  <si>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</si>
  <si>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</si>
  <si>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</si>
  <si>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</si>
  <si>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</si>
  <si>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</si>
  <si>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</si>
  <si>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</si>
  <si>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</si>
  <si>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</si>
  <si>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</si>
  <si>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</si>
  <si>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</si>
  <si>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</si>
  <si>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</si>
  <si>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</si>
  <si>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</si>
  <si>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</si>
  <si>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</si>
  <si>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</si>
  <si>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</si>
  <si>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</si>
  <si>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</si>
  <si>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</si>
  <si>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</si>
  <si>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</si>
  <si>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</si>
  <si>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</si>
  <si>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</si>
  <si>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</si>
  <si>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</si>
  <si>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</si>
  <si>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</si>
  <si>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</si>
  <si>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</si>
  <si>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</si>
  <si>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</si>
  <si>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</si>
  <si>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</si>
  <si>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</si>
  <si>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</si>
  <si>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</si>
  <si>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</si>
  <si>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</si>
  <si>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</si>
  <si>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</si>
  <si>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</si>
  <si>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</si>
  <si>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</si>
  <si>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</si>
  <si>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</si>
  <si>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</si>
  <si>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</si>
  <si>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</si>
  <si>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</si>
  <si>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</si>
  <si>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</si>
  <si>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</si>
  <si>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</si>
  <si>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</si>
  <si>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</si>
  <si>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</si>
  <si>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</si>
  <si>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</si>
  <si>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</si>
  <si>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</si>
  <si>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</si>
  <si>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</si>
  <si>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</si>
  <si>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</si>
  <si>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</si>
  <si>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</si>
  <si>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</si>
  <si>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</si>
  <si>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</si>
  <si>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</si>
  <si>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</si>
  <si>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</si>
  <si>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</si>
  <si>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</si>
  <si>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</si>
  <si>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</si>
  <si>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</si>
  <si>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</si>
  <si>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</si>
  <si>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</si>
  <si>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</si>
  <si>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</si>
  <si>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</si>
  <si>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</si>
  <si>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</si>
  <si>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</si>
  <si>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</si>
  <si>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</si>
  <si>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</si>
  <si>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</si>
  <si>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</si>
  <si>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</si>
  <si>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</si>
  <si>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</si>
  <si>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</si>
  <si>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</si>
  <si>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</si>
  <si>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</si>
  <si>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</si>
  <si>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</si>
  <si>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</si>
  <si>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</si>
  <si>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</si>
  <si>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</si>
  <si>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</si>
  <si>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</si>
  <si>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</si>
  <si>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</si>
  <si>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</si>
  <si>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</si>
  <si>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</si>
  <si>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</si>
  <si>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</si>
  <si>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</si>
  <si>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</si>
  <si>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</si>
  <si>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</si>
  <si>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</si>
  <si>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</si>
  <si>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</si>
  <si>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</si>
  <si>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</si>
  <si>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</si>
  <si>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</si>
  <si>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</si>
  <si>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</si>
  <si>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</si>
  <si>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</si>
  <si>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</si>
  <si>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</si>
  <si>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</si>
  <si>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</si>
  <si>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</si>
  <si>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</si>
  <si>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</si>
  <si>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</si>
  <si>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</si>
  <si>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</si>
  <si>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</si>
  <si>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</si>
  <si>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</si>
  <si>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</si>
  <si>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</si>
  <si>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</si>
  <si>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</si>
  <si>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</si>
  <si>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</si>
  <si>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</si>
  <si>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</si>
  <si>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</si>
  <si>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</si>
  <si>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</si>
  <si>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</si>
  <si>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</si>
  <si>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</si>
  <si>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</si>
  <si>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</si>
  <si>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</si>
  <si>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</si>
  <si>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</si>
  <si>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</si>
  <si>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</si>
  <si>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</si>
  <si>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</si>
  <si>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</si>
  <si>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</si>
  <si>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</si>
  <si>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</si>
  <si>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</si>
  <si>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</si>
  <si>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</si>
  <si>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</si>
  <si>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</si>
  <si>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</si>
  <si>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</si>
  <si>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</si>
  <si>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</si>
  <si>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</si>
  <si>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</si>
  <si>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</si>
  <si>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</si>
  <si>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</si>
  <si>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</si>
  <si>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</si>
  <si>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</si>
  <si>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</si>
  <si>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</si>
  <si>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</si>
  <si>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</si>
  <si>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</si>
  <si>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</si>
  <si>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</si>
  <si>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</si>
  <si>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</si>
  <si>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</si>
  <si>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</si>
  <si>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</si>
  <si>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</si>
  <si>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</si>
  <si>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</si>
  <si>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</si>
  <si>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</si>
  <si>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</si>
  <si>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</si>
  <si>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</si>
  <si>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</si>
  <si>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</si>
  <si>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</si>
  <si>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</si>
  <si>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</si>
  <si>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</si>
  <si>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</si>
  <si>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</si>
  <si>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</si>
  <si>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</si>
  <si>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</si>
  <si>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</si>
  <si>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</si>
  <si>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</si>
  <si>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</si>
  <si>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</si>
  <si>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</si>
  <si>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</si>
  <si>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</si>
  <si>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</si>
  <si>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</si>
  <si>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</si>
  <si>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</si>
  <si>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</si>
  <si>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</si>
  <si>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</si>
  <si>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</si>
  <si>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</si>
  <si>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</si>
  <si>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</si>
  <si>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</si>
  <si>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</si>
  <si>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</si>
  <si>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</si>
  <si>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</si>
  <si>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</si>
  <si>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</si>
  <si>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</si>
  <si>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</si>
  <si>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</si>
  <si>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</si>
  <si>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</si>
  <si>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</si>
  <si>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</si>
  <si>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</si>
  <si>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</si>
  <si>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</si>
  <si>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</si>
  <si>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</si>
  <si>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</si>
  <si>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</si>
  <si>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</si>
  <si>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</si>
  <si>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</si>
  <si>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</si>
  <si>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</si>
  <si>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</si>
  <si>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</si>
  <si>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</si>
  <si>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</si>
  <si>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</si>
  <si>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</si>
  <si>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</si>
  <si>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</si>
  <si>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</si>
  <si>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</si>
  <si>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</si>
  <si>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</si>
  <si>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</si>
  <si>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</si>
  <si>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</si>
  <si>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</si>
  <si>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</si>
  <si>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</si>
  <si>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</si>
  <si>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</si>
  <si>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</si>
  <si>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</si>
  <si>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</si>
  <si>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</si>
  <si>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</si>
  <si>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</si>
  <si>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</si>
  <si>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</si>
  <si>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</si>
  <si>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</si>
  <si>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</si>
  <si>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</si>
  <si>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</si>
  <si>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</si>
  <si>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</si>
  <si>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</si>
  <si>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</si>
  <si>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</si>
  <si>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</si>
  <si>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</si>
  <si>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</si>
  <si>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</si>
  <si>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</si>
  <si>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</si>
  <si>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</si>
  <si>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</si>
  <si>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</si>
  <si>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</si>
  <si>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</si>
  <si>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</si>
  <si>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</si>
  <si>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</si>
  <si>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</si>
  <si>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</si>
  <si>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</si>
  <si>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</si>
  <si>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</si>
  <si>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</si>
  <si>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</si>
  <si>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</si>
  <si>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</si>
  <si>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</si>
  <si>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</si>
  <si>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</si>
  <si>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</si>
  <si>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</si>
  <si>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</si>
  <si>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</si>
  <si>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</si>
  <si>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</si>
  <si>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</si>
  <si>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</si>
  <si>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</si>
  <si>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</si>
  <si>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</si>
  <si>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</si>
  <si>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</si>
  <si>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</si>
  <si>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</si>
  <si>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</si>
  <si>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</si>
  <si>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</si>
  <si>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</si>
  <si>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</si>
  <si>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</si>
  <si>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</si>
  <si>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</si>
  <si>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</si>
  <si>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</si>
  <si>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</si>
  <si>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</si>
  <si>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</si>
  <si>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</si>
  <si>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</si>
  <si>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</si>
  <si>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</si>
  <si>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</si>
  <si>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</si>
  <si>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</si>
  <si>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</si>
  <si>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</si>
  <si>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</si>
  <si>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</si>
  <si>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</si>
  <si>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</si>
  <si>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</si>
  <si>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</si>
  <si>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</si>
  <si>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</si>
  <si>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</si>
  <si>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</si>
  <si>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</si>
  <si>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</si>
  <si>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</si>
  <si>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</si>
  <si>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</si>
  <si>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</si>
  <si>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</si>
  <si>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</si>
  <si>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</si>
  <si>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</si>
  <si>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</si>
  <si>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</si>
  <si>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</si>
  <si>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</si>
  <si>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</si>
  <si>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</si>
  <si>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</si>
  <si>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</si>
  <si>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</si>
  <si>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</si>
  <si>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</si>
  <si>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</si>
  <si>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</si>
  <si>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</si>
  <si>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</si>
  <si>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</si>
  <si>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</si>
  <si>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</si>
  <si>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</si>
  <si>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</si>
  <si>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</si>
  <si>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</si>
  <si>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</si>
  <si>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</si>
  <si>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</si>
  <si>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</si>
  <si>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</si>
  <si>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</si>
  <si>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</si>
  <si>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</si>
  <si>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</si>
  <si>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</si>
  <si>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</si>
  <si>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</si>
  <si>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</si>
  <si>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</si>
  <si>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</si>
  <si>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</si>
  <si>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</si>
  <si>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</si>
  <si>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</si>
  <si>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</si>
  <si>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</si>
  <si>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</si>
  <si>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</si>
  <si>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</si>
  <si>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</si>
  <si>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</si>
  <si>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</si>
  <si>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</si>
  <si>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</si>
  <si>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</si>
  <si>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</si>
  <si>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</si>
  <si>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</si>
  <si>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</si>
  <si>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</si>
  <si>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</si>
  <si>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</si>
  <si>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</si>
  <si>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</si>
  <si>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</si>
  <si>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</si>
  <si>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</si>
  <si>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</si>
  <si>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</si>
  <si>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</si>
  <si>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</si>
  <si>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</si>
  <si>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</si>
  <si>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</si>
  <si>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</si>
  <si>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</si>
  <si>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</si>
  <si>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</si>
  <si>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</si>
  <si>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</si>
  <si>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</si>
  <si>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</si>
  <si>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</si>
  <si>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</si>
  <si>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</si>
  <si>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</si>
  <si>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</si>
  <si>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</si>
  <si>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</si>
  <si>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</si>
  <si>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</si>
  <si>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</si>
  <si>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</si>
  <si>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</si>
  <si>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</si>
  <si>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</si>
  <si>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</si>
  <si>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</si>
  <si>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</si>
  <si>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</si>
  <si>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</si>
  <si>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</si>
  <si>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</si>
  <si>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</si>
  <si>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</si>
  <si>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</si>
  <si>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</si>
  <si>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</si>
  <si>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</si>
  <si>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</si>
  <si>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</si>
  <si>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</si>
  <si>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</si>
  <si>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</si>
  <si>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</si>
  <si>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</si>
  <si>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</si>
  <si>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</si>
  <si>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</si>
  <si>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</si>
  <si>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</si>
  <si>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</si>
  <si>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</si>
  <si>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</si>
  <si>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</si>
  <si>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</si>
  <si>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</si>
  <si>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</si>
  <si>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</si>
  <si>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</si>
  <si>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</si>
  <si>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</si>
  <si>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</si>
  <si>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</si>
  <si>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</si>
  <si>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</si>
  <si>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</si>
  <si>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</si>
  <si>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</si>
  <si>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</si>
  <si>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</si>
  <si>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</si>
  <si>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</si>
  <si>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</si>
  <si>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</si>
  <si>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</si>
  <si>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</si>
  <si>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</si>
  <si>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</si>
  <si>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</si>
  <si>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</si>
  <si>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</si>
  <si>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</si>
  <si>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</si>
  <si>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</si>
  <si>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</si>
  <si>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</si>
  <si>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</si>
  <si>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</si>
  <si>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</si>
  <si>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</si>
  <si>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</si>
  <si>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</si>
  <si>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</si>
  <si>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</si>
  <si>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</si>
  <si>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</si>
  <si>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</si>
  <si>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</si>
  <si>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</si>
  <si>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</si>
  <si>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</si>
  <si>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</si>
  <si>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</si>
  <si>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</si>
  <si>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</si>
  <si>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</si>
  <si>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</si>
  <si>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</si>
  <si>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</si>
  <si>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</si>
  <si>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</si>
  <si>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</si>
  <si>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</si>
  <si>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</si>
  <si>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</si>
  <si>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</si>
  <si>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</si>
  <si>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</si>
  <si>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</si>
  <si>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</si>
  <si>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</si>
  <si>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</si>
  <si>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</si>
  <si>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</si>
  <si>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</si>
  <si>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</si>
  <si>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</si>
  <si>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</si>
  <si>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</si>
  <si>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</si>
  <si>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</si>
  <si>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</si>
  <si>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</si>
  <si>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</si>
  <si>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</si>
  <si>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</si>
  <si>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</si>
  <si>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</si>
  <si>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</si>
  <si>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</si>
  <si>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</si>
  <si>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</si>
  <si>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</si>
  <si>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</si>
  <si>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</si>
  <si>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</si>
  <si>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</si>
  <si>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</si>
  <si>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</si>
  <si>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</si>
  <si>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</si>
  <si>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</si>
  <si>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</si>
  <si>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</si>
  <si>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</si>
  <si>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</si>
  <si>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</si>
  <si>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</si>
  <si>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</si>
  <si>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</si>
  <si>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</si>
  <si>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</si>
  <si>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</si>
  <si>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</si>
  <si>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</si>
  <si>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</si>
  <si>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</si>
  <si>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</si>
  <si>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</si>
  <si>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</si>
  <si>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</si>
  <si>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</si>
  <si>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</si>
  <si>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</si>
  <si>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</si>
  <si>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</si>
  <si>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</si>
  <si>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</si>
  <si>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</si>
  <si>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</si>
  <si>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</si>
  <si>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</si>
  <si>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</si>
  <si>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</si>
  <si>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</si>
  <si>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</si>
  <si>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</si>
  <si>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</si>
  <si>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</si>
  <si>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</si>
  <si>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</si>
  <si>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</si>
  <si>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</si>
  <si>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</si>
  <si>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</si>
  <si>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</si>
  <si>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</si>
  <si>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</si>
  <si>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</si>
  <si>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</si>
  <si>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</si>
  <si>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</si>
  <si>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</si>
  <si>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</si>
  <si>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</si>
  <si>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</si>
  <si>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</si>
  <si>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</si>
  <si>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</si>
  <si>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</si>
  <si>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</si>
  <si>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</si>
  <si>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</si>
  <si>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</si>
  <si>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</si>
  <si>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</si>
  <si>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</si>
  <si>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</si>
  <si>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</si>
  <si>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</si>
  <si>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</si>
  <si>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</si>
  <si>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</si>
  <si>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</si>
  <si>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</si>
  <si>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</si>
  <si>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</si>
  <si>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</si>
  <si>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</si>
  <si>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</si>
  <si>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</si>
  <si>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</si>
  <si>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</si>
  <si>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</si>
  <si>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</si>
  <si>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</si>
  <si>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</si>
  <si>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</si>
  <si>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</si>
  <si>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</si>
  <si>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</si>
  <si>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</si>
  <si>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</si>
  <si>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</si>
  <si>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</si>
  <si>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</si>
  <si>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</si>
  <si>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</si>
  <si>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</si>
  <si>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</si>
  <si>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</si>
  <si>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</si>
  <si>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</si>
  <si>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</si>
  <si>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</si>
  <si>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</si>
  <si>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</si>
  <si>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</si>
  <si>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</si>
  <si>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</si>
  <si>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</si>
  <si>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</si>
  <si>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</si>
  <si>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</si>
  <si>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</si>
  <si>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</si>
  <si>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</si>
  <si>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</si>
  <si>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</si>
  <si>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</si>
  <si>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</si>
  <si>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</si>
  <si>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</si>
  <si>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</si>
  <si>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</si>
  <si>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</si>
  <si>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</si>
  <si>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</si>
  <si>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</si>
  <si>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</si>
  <si>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</si>
  <si>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</si>
  <si>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</si>
  <si>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</si>
  <si>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</si>
  <si>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</si>
  <si>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</si>
  <si>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</si>
  <si>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</si>
  <si>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</si>
  <si>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</si>
  <si>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</si>
  <si>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</si>
  <si>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</si>
  <si>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</si>
  <si>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</si>
  <si>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</si>
  <si>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</si>
  <si>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</si>
  <si>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</si>
  <si>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</si>
  <si>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</si>
  <si>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</si>
  <si>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</si>
  <si>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</si>
  <si>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</si>
  <si>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</si>
  <si>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</si>
  <si>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</si>
  <si>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</si>
  <si>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</si>
  <si>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</si>
  <si>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</si>
  <si>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</si>
  <si>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</si>
  <si>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</si>
  <si>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</si>
  <si>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</si>
  <si>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</si>
  <si>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</si>
  <si>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</si>
  <si>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</si>
  <si>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</si>
  <si>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</si>
  <si>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</si>
  <si>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</si>
  <si>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</si>
  <si>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</si>
  <si>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</si>
  <si>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</si>
  <si>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</si>
  <si>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</si>
  <si>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</si>
  <si>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</si>
  <si>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</si>
  <si>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</si>
  <si>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</si>
  <si>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</si>
  <si>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</si>
  <si>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</si>
  <si>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</si>
  <si>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</si>
  <si>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</si>
  <si>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</si>
  <si>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</si>
  <si>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</si>
  <si>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</si>
  <si>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</si>
  <si>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</si>
  <si>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</si>
  <si>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</si>
  <si>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</si>
  <si>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</si>
  <si>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</si>
  <si>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</si>
  <si>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</si>
  <si>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</si>
  <si>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</si>
  <si>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</si>
  <si>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</si>
  <si>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</si>
  <si>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</si>
  <si>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</si>
  <si>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</si>
  <si>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</si>
  <si>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</si>
  <si>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</si>
  <si>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</si>
  <si>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</si>
  <si>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</si>
  <si>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</si>
  <si>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</si>
  <si>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</si>
  <si>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</si>
  <si>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</si>
  <si>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</si>
  <si>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</si>
  <si>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</si>
  <si>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</si>
  <si>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</si>
  <si>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</si>
  <si>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</si>
  <si>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</si>
  <si>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</si>
  <si>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</si>
  <si>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</si>
  <si>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</si>
  <si>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</si>
  <si>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</si>
  <si>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</si>
  <si>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</si>
  <si>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</si>
  <si>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</si>
  <si>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</si>
  <si>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</si>
  <si>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</si>
  <si>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</si>
  <si>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</si>
  <si>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</si>
  <si>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</si>
  <si>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</si>
  <si>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</si>
  <si>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</si>
  <si>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</si>
  <si>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</si>
  <si>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</si>
  <si>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</si>
  <si>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</si>
  <si>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</si>
  <si>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</si>
  <si>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</si>
  <si>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</si>
  <si>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</si>
  <si>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</si>
  <si>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</si>
  <si>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</si>
  <si>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</si>
  <si>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</si>
  <si>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</si>
  <si>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</si>
  <si>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</si>
  <si>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</si>
  <si>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</si>
  <si>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</si>
  <si>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</si>
  <si>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</si>
  <si>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</si>
  <si>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</si>
  <si>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</si>
  <si>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</si>
  <si>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</si>
  <si>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</si>
  <si>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</si>
  <si>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</si>
  <si>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</si>
  <si>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</si>
  <si>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</si>
  <si>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</si>
  <si>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</si>
  <si>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</si>
  <si>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</si>
  <si>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</si>
  <si>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</si>
  <si>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</si>
  <si>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</si>
  <si>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</si>
  <si>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</si>
  <si>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</si>
  <si>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</si>
  <si>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</si>
  <si>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</si>
  <si>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</si>
  <si>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</si>
  <si>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</si>
  <si>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</si>
  <si>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</si>
  <si>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</si>
  <si>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</si>
  <si>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</si>
  <si>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</si>
  <si>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</si>
  <si>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</si>
  <si>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</si>
  <si>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</si>
  <si>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</si>
  <si>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</si>
  <si>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</si>
  <si>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</si>
  <si>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</si>
  <si>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</si>
  <si>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</si>
  <si>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</si>
  <si>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</si>
  <si>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</si>
  <si>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</si>
  <si>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</si>
  <si>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</si>
  <si>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</si>
  <si>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</si>
  <si>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</si>
  <si>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</si>
  <si>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</si>
  <si>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</si>
  <si>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</si>
  <si>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</si>
  <si>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</si>
  <si>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</si>
  <si>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</si>
  <si>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</si>
  <si>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</si>
  <si>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</si>
  <si>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</si>
  <si>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</si>
  <si>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</si>
  <si>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</si>
  <si>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</si>
  <si>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</si>
  <si>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</si>
  <si>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</si>
  <si>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</si>
  <si>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</si>
  <si>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</si>
  <si>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</si>
  <si>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</si>
  <si>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</si>
  <si>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</si>
  <si>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</si>
  <si>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</si>
  <si>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</si>
  <si>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</si>
  <si>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</si>
  <si>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</si>
  <si>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</si>
  <si>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</si>
  <si>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</si>
  <si>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</si>
  <si>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</si>
  <si>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</si>
  <si>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</si>
  <si>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</si>
  <si>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</si>
  <si>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</si>
  <si>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</si>
  <si>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</si>
  <si>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</si>
  <si>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</si>
  <si>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</si>
  <si>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</si>
  <si>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</si>
  <si>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</si>
  <si>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</si>
  <si>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</si>
  <si>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</si>
  <si>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</si>
  <si>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</si>
  <si>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</si>
  <si>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</si>
  <si>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</si>
  <si>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</si>
  <si>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</si>
  <si>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</si>
  <si>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</si>
  <si>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</si>
  <si>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</si>
  <si>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</si>
  <si>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</si>
  <si>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</si>
  <si>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</si>
  <si>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</si>
  <si>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</si>
  <si>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</si>
  <si>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</si>
  <si>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</si>
  <si>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</si>
  <si>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</si>
  <si>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</si>
  <si>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</si>
  <si>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</si>
  <si>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</si>
  <si>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</si>
  <si>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</si>
  <si>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</si>
  <si>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</si>
  <si>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</si>
  <si>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</si>
  <si>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</si>
  <si>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</si>
  <si>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</si>
  <si>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</si>
  <si>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</si>
  <si>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</si>
  <si>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</si>
  <si>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</si>
  <si>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</si>
  <si>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</si>
  <si>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</si>
  <si>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</si>
  <si>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</si>
  <si>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</si>
  <si>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</si>
  <si>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</si>
  <si>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</si>
  <si>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</si>
  <si>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</si>
  <si>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</si>
  <si>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</si>
  <si>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</si>
  <si>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</si>
  <si>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</si>
  <si>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</si>
  <si>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</si>
  <si>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</si>
  <si>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</si>
  <si>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</si>
  <si>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</si>
  <si>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</si>
  <si>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</si>
  <si>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</si>
  <si>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</si>
  <si>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</si>
  <si>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</si>
  <si>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</si>
  <si>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</si>
  <si>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</si>
  <si>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</si>
  <si>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</si>
  <si>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</si>
  <si>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</si>
  <si>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</si>
  <si>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</si>
  <si>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</si>
  <si>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</si>
  <si>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</si>
  <si>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</si>
  <si>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</si>
  <si>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</si>
  <si>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</si>
  <si>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</si>
  <si>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</si>
  <si>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</si>
  <si>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</si>
  <si>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</si>
  <si>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</si>
  <si>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</si>
  <si>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</si>
  <si>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</si>
  <si>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</si>
  <si>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</si>
  <si>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</si>
  <si>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</si>
  <si>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</si>
  <si>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</si>
  <si>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</si>
  <si>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</si>
  <si>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</si>
  <si>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</si>
  <si>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</si>
  <si>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</si>
  <si>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</si>
  <si>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</si>
  <si>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</si>
  <si>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</si>
  <si>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</si>
  <si>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</si>
  <si>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</si>
  <si>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</si>
  <si>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</si>
  <si>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</si>
  <si>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</si>
  <si>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</si>
  <si>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</si>
  <si>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</si>
  <si>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</si>
  <si>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</si>
  <si>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</si>
  <si>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</si>
  <si>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</si>
  <si>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</si>
  <si>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</si>
  <si>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</si>
  <si>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</si>
  <si>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</si>
  <si>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</si>
  <si>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</si>
  <si>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</si>
  <si>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</si>
  <si>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</si>
  <si>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</si>
  <si>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</si>
  <si>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</si>
  <si>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</si>
  <si>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</si>
  <si>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</si>
  <si>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</si>
  <si>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</si>
  <si>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</si>
  <si>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</si>
  <si>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</si>
  <si>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</si>
  <si>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</si>
  <si>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</si>
  <si>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</si>
  <si>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</si>
  <si>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</si>
  <si>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</si>
  <si>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</si>
  <si>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</si>
  <si>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</si>
  <si>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</si>
  <si>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</si>
  <si>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</si>
  <si>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</si>
  <si>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</si>
  <si>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</si>
  <si>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</si>
  <si>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</si>
  <si>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</si>
  <si>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</si>
  <si>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</si>
  <si>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</si>
  <si>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</si>
  <si>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</si>
  <si>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</si>
  <si>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</si>
  <si>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</si>
  <si>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</si>
  <si>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</si>
  <si>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</si>
  <si>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</si>
  <si>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</si>
  <si>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</si>
  <si>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</si>
  <si>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</si>
  <si>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</si>
  <si>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</si>
  <si>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</si>
  <si>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</si>
  <si>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</si>
  <si>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</si>
  <si>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</si>
  <si>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</si>
  <si>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</si>
  <si>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</si>
  <si>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</si>
  <si>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</si>
  <si>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</si>
  <si>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</si>
  <si>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</si>
  <si>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</si>
  <si>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</si>
  <si>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</si>
  <si>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</si>
  <si>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</si>
  <si>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</si>
  <si>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</si>
  <si>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</si>
  <si>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</si>
  <si>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</si>
  <si>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</si>
  <si>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</si>
  <si>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</si>
  <si>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</si>
  <si>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</si>
  <si>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</si>
  <si>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</si>
  <si>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</si>
  <si>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</si>
  <si>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</si>
  <si>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</si>
  <si>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</si>
  <si>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</si>
  <si>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</si>
  <si>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</si>
  <si>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</si>
  <si>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</si>
  <si>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</si>
  <si>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</si>
  <si>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</si>
  <si>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</si>
  <si>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</si>
  <si>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</si>
  <si>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</si>
  <si>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</si>
  <si>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</si>
  <si>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</si>
  <si>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</si>
  <si>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</si>
  <si>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</si>
  <si>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</si>
  <si>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</si>
  <si>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</si>
  <si>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</si>
  <si>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</si>
  <si>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</si>
  <si>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</si>
  <si>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</si>
  <si>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</si>
  <si>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</si>
  <si>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</si>
  <si>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</si>
  <si>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</si>
  <si>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</si>
  <si>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</si>
  <si>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</si>
  <si>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</si>
  <si>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</si>
  <si>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</si>
  <si>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</si>
  <si>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</si>
  <si>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</si>
  <si>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</si>
  <si>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</si>
  <si>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</si>
  <si>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</si>
  <si>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</si>
  <si>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</si>
  <si>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</si>
  <si>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</si>
  <si>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</si>
  <si>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</si>
  <si>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</si>
  <si>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</si>
  <si>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</si>
  <si>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</si>
  <si>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</si>
  <si>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</si>
  <si>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</si>
  <si>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</si>
  <si>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</si>
  <si>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</si>
  <si>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</si>
  <si>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</si>
  <si>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</si>
  <si>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</si>
  <si>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</si>
  <si>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</si>
  <si>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</si>
  <si>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</si>
  <si>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</si>
  <si>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</si>
  <si>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</si>
  <si>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</si>
  <si>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</si>
  <si>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</si>
  <si>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</si>
  <si>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</si>
  <si>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</si>
  <si>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</si>
  <si>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</si>
  <si>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</si>
  <si>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</si>
  <si>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</si>
  <si>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</si>
  <si>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</si>
  <si>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</si>
  <si>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</si>
  <si>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</si>
  <si>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</si>
  <si>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</si>
  <si>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</si>
  <si>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</si>
  <si>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</si>
  <si>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</si>
  <si>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</si>
  <si>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</si>
  <si>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</si>
  <si>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</si>
  <si>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</si>
  <si>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</si>
  <si>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</si>
  <si>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</si>
  <si>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</si>
  <si>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</si>
  <si>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</si>
  <si>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</si>
  <si>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</si>
  <si>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</si>
  <si>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</si>
  <si>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</si>
  <si>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</si>
  <si>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</si>
  <si>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</si>
  <si>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</si>
  <si>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</si>
  <si>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</si>
  <si>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</si>
  <si>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</si>
  <si>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</si>
  <si>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</si>
  <si>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</si>
  <si>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</si>
  <si>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</si>
  <si>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</si>
  <si>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</si>
  <si>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</si>
  <si>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</si>
  <si>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</si>
  <si>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</si>
  <si>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</si>
  <si>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</si>
  <si>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</si>
  <si>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</si>
  <si>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</si>
  <si>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</si>
  <si>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</si>
  <si>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</si>
  <si>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</si>
  <si>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</si>
  <si>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</si>
  <si>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</si>
  <si>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</si>
  <si>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</si>
  <si>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</si>
  <si>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</si>
  <si>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</si>
  <si>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</si>
  <si>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</si>
  <si>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</si>
  <si>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</si>
  <si>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</si>
  <si>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</si>
  <si>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</si>
  <si>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</si>
  <si>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</si>
  <si>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</si>
  <si>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</si>
  <si>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</si>
  <si>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</si>
  <si>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</si>
  <si>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</si>
  <si>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</si>
  <si>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</si>
  <si>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</si>
  <si>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</si>
  <si>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</si>
  <si>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</si>
  <si>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</si>
  <si>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</si>
  <si>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</si>
  <si>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</si>
  <si>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</si>
  <si>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</si>
  <si>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</si>
  <si>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</si>
  <si>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</si>
  <si>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</si>
  <si>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</si>
  <si>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</si>
  <si>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</si>
  <si>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</si>
  <si>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</si>
  <si>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</si>
  <si>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</si>
  <si>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</si>
  <si>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</si>
  <si>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</si>
  <si>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</si>
  <si>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</si>
  <si>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</si>
  <si>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</si>
  <si>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</si>
  <si>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</si>
  <si>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</si>
  <si>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</si>
  <si>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</si>
  <si>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</si>
  <si>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</si>
  <si>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</si>
  <si>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</si>
  <si>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</si>
  <si>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</si>
  <si>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</si>
  <si>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</si>
  <si>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</si>
  <si>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</si>
  <si>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</si>
  <si>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</si>
  <si>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</si>
  <si>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</si>
  <si>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</si>
  <si>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</si>
  <si>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</si>
  <si>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</si>
  <si>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</si>
  <si>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</si>
  <si>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</si>
  <si>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</si>
  <si>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</si>
  <si>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</si>
  <si>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</si>
  <si>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</si>
  <si>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</si>
  <si>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</si>
  <si>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</si>
  <si>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</si>
  <si>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</si>
  <si>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</si>
  <si>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</si>
  <si>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</si>
  <si>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</si>
  <si>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</si>
  <si>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</si>
  <si>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</si>
  <si>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</si>
  <si>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</si>
  <si>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</si>
  <si>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</si>
  <si>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</si>
  <si>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</si>
  <si>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</si>
  <si>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</si>
  <si>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</si>
  <si>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</si>
  <si>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</si>
  <si>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</si>
  <si>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</si>
  <si>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</si>
  <si>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</si>
  <si>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</si>
  <si>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</si>
  <si>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</si>
  <si>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</si>
  <si>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</si>
  <si>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</si>
  <si>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</si>
  <si>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</si>
  <si>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</si>
  <si>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</si>
  <si>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</si>
  <si>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</si>
  <si>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</si>
  <si>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</si>
  <si>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</si>
  <si>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</si>
  <si>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</si>
  <si>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</si>
  <si>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</si>
  <si>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</si>
  <si>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</si>
  <si>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</si>
  <si>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</si>
  <si>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</si>
  <si>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</si>
  <si>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</si>
  <si>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</si>
  <si>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</si>
  <si>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</si>
  <si>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</si>
  <si>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</si>
  <si>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</si>
  <si>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</si>
  <si>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</si>
  <si>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</si>
  <si>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</si>
  <si>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</si>
  <si>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</si>
  <si>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</si>
  <si>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</si>
  <si>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</si>
  <si>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</si>
  <si>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</si>
  <si>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</si>
  <si>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</si>
  <si>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</si>
  <si>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</si>
  <si>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</si>
  <si>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</si>
  <si>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</si>
  <si>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</si>
  <si>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</si>
  <si>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</si>
  <si>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</si>
  <si>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</si>
  <si>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</si>
  <si>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</si>
  <si>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</si>
  <si>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</si>
  <si>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</si>
  <si>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</si>
  <si>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</si>
  <si>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</si>
  <si>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</si>
  <si>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</si>
  <si>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</si>
  <si>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</si>
  <si>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</si>
  <si>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</si>
  <si>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</si>
  <si>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</si>
  <si>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</si>
  <si>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</si>
  <si>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</si>
  <si>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</si>
  <si>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</si>
  <si>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</si>
  <si>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</si>
  <si>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</si>
  <si>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</si>
  <si>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</si>
  <si>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</si>
  <si>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</si>
  <si>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</si>
  <si>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</si>
  <si>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</si>
  <si>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</si>
  <si>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</si>
  <si>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</si>
  <si>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</si>
  <si>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</si>
  <si>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</si>
  <si>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</si>
  <si>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</si>
  <si>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</si>
  <si>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</si>
  <si>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</si>
  <si>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</si>
  <si>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</si>
  <si>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</si>
  <si>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</si>
  <si>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</si>
  <si>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</si>
  <si>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</si>
  <si>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</si>
  <si>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</si>
  <si>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</si>
  <si>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</si>
  <si>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</si>
  <si>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</si>
  <si>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</si>
  <si>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</si>
  <si>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</si>
  <si>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</si>
  <si>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</si>
  <si>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</si>
  <si>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</si>
  <si>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</si>
  <si>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</si>
  <si>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</si>
  <si>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</si>
  <si>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</si>
  <si>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</si>
  <si>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</si>
  <si>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</si>
  <si>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</si>
  <si>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</si>
  <si>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</si>
  <si>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</si>
  <si>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</si>
  <si>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</si>
  <si>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</si>
  <si>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</si>
  <si>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</si>
  <si>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</si>
  <si>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</si>
  <si>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</si>
  <si>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</si>
  <si>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</si>
  <si>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</si>
  <si>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</si>
  <si>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</si>
  <si>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</si>
  <si>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</si>
  <si>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</si>
  <si>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</si>
  <si>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</si>
  <si>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</si>
  <si>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</si>
  <si>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</si>
  <si>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</si>
  <si>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</si>
  <si>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</si>
  <si>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</si>
  <si>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</si>
  <si>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</si>
  <si>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</si>
  <si>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</si>
  <si>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</si>
  <si>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</si>
  <si>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</si>
  <si>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</si>
  <si>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</si>
  <si>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</si>
  <si>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</si>
  <si>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</si>
  <si>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</si>
  <si>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</si>
  <si>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</si>
  <si>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</si>
  <si>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</si>
  <si>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</si>
  <si>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</si>
  <si>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</si>
  <si>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</si>
  <si>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</si>
  <si>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</si>
  <si>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</si>
  <si>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</si>
  <si>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</si>
  <si>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</si>
  <si>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</si>
  <si>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</si>
  <si>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</si>
  <si>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</si>
  <si>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</si>
  <si>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</si>
  <si>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</si>
  <si>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</si>
  <si>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</si>
  <si>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</si>
  <si>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</si>
  <si>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</si>
  <si>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</si>
  <si>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</si>
  <si>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</si>
  <si>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</si>
  <si>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</si>
  <si>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</si>
  <si>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</si>
  <si>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</si>
  <si>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</si>
  <si>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</si>
  <si>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</si>
  <si>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</si>
  <si>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</si>
  <si>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</si>
  <si>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</si>
  <si>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</si>
  <si>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</si>
  <si>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</si>
  <si>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</si>
  <si>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</si>
  <si>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</si>
  <si>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</si>
  <si>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</si>
  <si>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</si>
  <si>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</si>
  <si>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</si>
  <si>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</si>
  <si>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</si>
  <si>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</si>
  <si>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</si>
  <si>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</si>
  <si>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</si>
  <si>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</si>
  <si>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</si>
  <si>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</si>
  <si>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</si>
  <si>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</si>
  <si>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</si>
  <si>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</si>
  <si>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</si>
  <si>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</si>
  <si>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</si>
  <si>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</si>
  <si>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</si>
  <si>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</si>
  <si>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</si>
  <si>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</si>
  <si>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</si>
  <si>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</si>
  <si>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</si>
  <si>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</si>
  <si>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</si>
  <si>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</si>
  <si>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</si>
  <si>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</si>
  <si>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</si>
  <si>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</si>
  <si>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</si>
  <si>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</si>
  <si>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</si>
  <si>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</si>
  <si>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</si>
  <si>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</si>
  <si>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</si>
  <si>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</si>
  <si>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</si>
  <si>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</si>
  <si>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</si>
  <si>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</si>
  <si>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</si>
  <si>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</si>
  <si>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</si>
  <si>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</si>
  <si>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</si>
  <si>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</si>
  <si>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</si>
  <si>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</si>
  <si>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</si>
  <si>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</si>
  <si>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</si>
  <si>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</si>
  <si>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</si>
  <si>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</si>
  <si>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</si>
  <si>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</si>
  <si>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</si>
  <si>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</si>
  <si>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</si>
  <si>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</si>
  <si>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</si>
  <si>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</si>
  <si>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</si>
  <si>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</si>
  <si>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</si>
  <si>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</si>
  <si>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</si>
  <si>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</si>
  <si>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</si>
  <si>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</si>
  <si>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</si>
  <si>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</si>
  <si>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</si>
  <si>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</si>
  <si>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</si>
  <si>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</si>
  <si>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</si>
  <si>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</si>
  <si>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</si>
  <si>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</si>
  <si>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</si>
  <si>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</si>
  <si>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</si>
  <si>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</si>
  <si>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</si>
  <si>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</si>
  <si>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</si>
  <si>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</si>
  <si>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</si>
  <si>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</si>
  <si>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</si>
  <si>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</si>
  <si>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</si>
  <si>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</si>
  <si>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</si>
  <si>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</si>
  <si>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</si>
  <si>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</si>
  <si>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</si>
  <si>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</si>
  <si>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</si>
  <si>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</si>
  <si>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</si>
  <si>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</si>
  <si>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</si>
  <si>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</si>
  <si>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</si>
  <si>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</si>
  <si>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</si>
  <si>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</si>
  <si>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</si>
  <si>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</si>
  <si>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</si>
  <si>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</si>
  <si>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</si>
  <si>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</si>
  <si>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</si>
  <si>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</si>
  <si>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</si>
  <si>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</si>
  <si>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</si>
  <si>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</si>
  <si>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</si>
  <si>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</si>
  <si>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</si>
  <si>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</si>
  <si>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</si>
  <si>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</si>
  <si>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</si>
  <si>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</si>
  <si>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</si>
  <si>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</si>
  <si>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</si>
  <si>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</si>
  <si>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</si>
  <si>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</si>
  <si>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</si>
  <si>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</si>
  <si>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</si>
  <si>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</si>
  <si>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</si>
  <si>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</si>
  <si>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</si>
  <si>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</si>
  <si>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</si>
  <si>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</si>
  <si>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</si>
  <si>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</si>
  <si>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</si>
  <si>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</si>
  <si>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</si>
  <si>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</si>
  <si>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</si>
  <si>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</si>
  <si>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</si>
  <si>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</si>
  <si>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</si>
  <si>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</si>
  <si>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</si>
  <si>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</si>
  <si>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</si>
  <si>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</si>
  <si>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</si>
  <si>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</si>
  <si>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</si>
  <si>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</si>
  <si>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</si>
  <si>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</si>
  <si>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</si>
  <si>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</si>
  <si>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</si>
  <si>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</si>
  <si>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</si>
  <si>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</si>
  <si>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</si>
  <si>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</si>
  <si>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</si>
  <si>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</si>
  <si>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</si>
  <si>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</si>
  <si>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</si>
  <si>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</si>
  <si>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</si>
  <si>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</si>
  <si>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</si>
  <si>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</si>
  <si>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</si>
  <si>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</si>
  <si>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</si>
  <si>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</si>
  <si>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</si>
  <si>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</si>
  <si>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</si>
  <si>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</si>
  <si>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</si>
  <si>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</si>
  <si>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</si>
  <si>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</si>
  <si>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</si>
  <si>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</si>
  <si>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</si>
  <si>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</si>
  <si>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</si>
  <si>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</si>
  <si>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</si>
  <si>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</si>
  <si>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</si>
  <si>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</si>
  <si>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</si>
  <si>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</si>
  <si>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</si>
  <si>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</si>
  <si>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</si>
  <si>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</si>
  <si>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</si>
  <si>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</si>
  <si>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</si>
  <si>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</si>
  <si>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</si>
  <si>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</si>
  <si>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</si>
  <si>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</si>
  <si>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</si>
  <si>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</si>
  <si>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</si>
  <si>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</si>
  <si>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</si>
  <si>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</si>
  <si>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</si>
  <si>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</si>
  <si>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</si>
  <si>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</si>
  <si>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</si>
  <si>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</si>
  <si>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</si>
  <si>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</si>
  <si>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</si>
  <si>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</si>
  <si>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</si>
  <si>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</si>
  <si>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</si>
  <si>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</si>
  <si>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</si>
  <si>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</si>
  <si>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</si>
  <si>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</si>
  <si>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</si>
  <si>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</si>
  <si>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</si>
  <si>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</si>
  <si>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</si>
  <si>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</si>
  <si>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</si>
  <si>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</si>
  <si>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</si>
  <si>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</si>
  <si>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</si>
  <si>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</si>
  <si>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</si>
  <si>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</si>
  <si>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</si>
  <si>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</si>
  <si>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</si>
  <si>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</si>
  <si>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</si>
  <si>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</si>
  <si>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</si>
  <si>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</si>
  <si>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</si>
  <si>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</si>
  <si>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</si>
  <si>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</si>
  <si>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</si>
  <si>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</si>
  <si>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</si>
  <si>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</si>
  <si>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</si>
  <si>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</si>
  <si>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</si>
  <si>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</si>
  <si>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</si>
  <si>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</si>
  <si>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</si>
  <si>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</si>
  <si>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</si>
  <si>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</si>
  <si>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</si>
  <si>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</si>
  <si>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</si>
  <si>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</si>
  <si>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</si>
  <si>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</si>
  <si>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</si>
  <si>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</si>
  <si>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</si>
  <si>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</si>
  <si>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</si>
  <si>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</si>
  <si>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</si>
  <si>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</si>
  <si>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</si>
  <si>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</si>
  <si>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</si>
  <si>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</si>
  <si>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</si>
  <si>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</si>
  <si>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</si>
  <si>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</si>
  <si>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</si>
  <si>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</si>
  <si>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</si>
  <si>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</si>
  <si>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</si>
  <si>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</si>
  <si>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</si>
  <si>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</si>
  <si>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</si>
  <si>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</si>
  <si>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</si>
  <si>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</si>
  <si>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</si>
  <si>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</si>
  <si>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</si>
  <si>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</si>
  <si>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</si>
  <si>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</si>
  <si>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</si>
  <si>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</si>
  <si>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</si>
  <si>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</si>
  <si>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</si>
  <si>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</si>
  <si>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</si>
  <si>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</si>
  <si>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</si>
  <si>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</si>
  <si>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</si>
  <si>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</si>
  <si>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</si>
  <si>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</si>
  <si>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</si>
  <si>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</si>
  <si>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</si>
  <si>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</si>
  <si>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</si>
  <si>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</si>
  <si>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</si>
  <si>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</si>
  <si>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</si>
  <si>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</si>
  <si>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</si>
  <si>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</si>
  <si>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</si>
  <si>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</si>
  <si>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</si>
  <si>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</si>
  <si>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</si>
  <si>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</si>
  <si>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</si>
  <si>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</si>
  <si>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</si>
  <si>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</si>
  <si>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</si>
  <si>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</si>
  <si>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</si>
  <si>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</si>
  <si>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</si>
  <si>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</si>
  <si>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</si>
  <si>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</si>
  <si>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</si>
  <si>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</si>
  <si>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</si>
  <si>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</si>
  <si>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</si>
  <si>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</si>
  <si>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</si>
  <si>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</si>
  <si>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</si>
  <si>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</si>
  <si>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</si>
  <si>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</si>
  <si>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</si>
  <si>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</si>
  <si>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</si>
  <si>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</si>
  <si>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</si>
  <si>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</si>
  <si>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</si>
  <si>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</si>
  <si>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</si>
  <si>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</si>
  <si>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</si>
  <si>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</si>
  <si>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</si>
  <si>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</si>
  <si>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</si>
  <si>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</si>
  <si>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</si>
  <si>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</si>
  <si>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</si>
  <si>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</si>
  <si>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</si>
  <si>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</si>
  <si>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</si>
  <si>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</si>
  <si>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</si>
  <si>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</si>
  <si>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</si>
  <si>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</si>
  <si>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</si>
  <si>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</si>
  <si>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</si>
  <si>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</si>
  <si>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</si>
  <si>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</si>
  <si>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</si>
  <si>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</si>
  <si>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</si>
  <si>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</si>
  <si>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</si>
  <si>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</si>
  <si>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</si>
  <si>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</si>
  <si>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</si>
  <si>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</si>
  <si>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</si>
  <si>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</si>
  <si>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</si>
  <si>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</si>
  <si>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</si>
  <si>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</si>
  <si>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</si>
  <si>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</si>
  <si>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</si>
  <si>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</si>
  <si>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</si>
  <si>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</si>
  <si>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</si>
  <si>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</si>
  <si>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</si>
  <si>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</si>
  <si>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</si>
  <si>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</si>
  <si>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</si>
  <si>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</si>
  <si>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</si>
  <si>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</si>
  <si>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</si>
  <si>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</si>
  <si>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</si>
  <si>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</si>
  <si>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</si>
  <si>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</si>
  <si>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</si>
  <si>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</si>
  <si>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</si>
  <si>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</si>
  <si>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</si>
  <si>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</si>
  <si>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</si>
  <si>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</si>
  <si>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</si>
  <si>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</si>
  <si>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</si>
  <si>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</si>
  <si>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</si>
  <si>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</si>
  <si>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</si>
  <si>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</si>
  <si>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</si>
  <si>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</si>
  <si>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</si>
  <si>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</si>
  <si>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</si>
  <si>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</si>
  <si>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</si>
  <si>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</si>
  <si>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</si>
  <si>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</si>
  <si>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</si>
  <si>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</si>
  <si>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</si>
  <si>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</si>
  <si>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</si>
  <si>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</si>
  <si>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</si>
  <si>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</si>
  <si>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</si>
  <si>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</si>
  <si>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</si>
  <si>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</si>
  <si>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</si>
  <si>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</si>
  <si>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</si>
  <si>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</si>
  <si>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</si>
  <si>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</si>
  <si>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</si>
  <si>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</si>
  <si>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</si>
  <si>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</si>
  <si>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</si>
  <si>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</si>
  <si>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</si>
  <si>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</si>
  <si>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</si>
  <si>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</si>
  <si>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</si>
  <si>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</si>
  <si>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</si>
  <si>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</si>
  <si>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</si>
  <si>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</si>
  <si>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</si>
  <si>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</si>
  <si>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</si>
  <si>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</si>
  <si>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</si>
  <si>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</si>
  <si>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</si>
  <si>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</si>
  <si>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</si>
  <si>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</si>
  <si>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</si>
  <si>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</si>
  <si>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</si>
  <si>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</si>
  <si>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</si>
  <si>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</si>
  <si>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</si>
  <si>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</si>
  <si>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</si>
  <si>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</si>
  <si>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</si>
  <si>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</si>
  <si>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</si>
  <si>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</si>
  <si>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</si>
  <si>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</si>
  <si>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</si>
  <si>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</si>
  <si>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</si>
  <si>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</si>
  <si>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</si>
  <si>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</si>
  <si>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</si>
  <si>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</si>
  <si>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</si>
  <si>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</si>
  <si>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</si>
  <si>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</si>
  <si>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</si>
  <si>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</si>
  <si>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</si>
  <si>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</si>
  <si>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</si>
  <si>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</si>
  <si>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</si>
  <si>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</si>
  <si>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</si>
  <si>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</si>
  <si>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</si>
  <si>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</si>
  <si>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</si>
  <si>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</si>
  <si>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</si>
  <si>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</si>
  <si>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</si>
  <si>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</si>
  <si>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</si>
  <si>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</si>
  <si>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</si>
  <si>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</si>
  <si>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</si>
  <si>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</si>
  <si>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</si>
  <si>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</si>
  <si>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</si>
  <si>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</si>
  <si>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</si>
  <si>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</si>
  <si>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</si>
  <si>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</si>
  <si>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</si>
  <si>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</si>
  <si>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</si>
  <si>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</si>
  <si>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</si>
  <si>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</si>
  <si>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</si>
  <si>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</si>
  <si>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</si>
  <si>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</si>
  <si>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</si>
  <si>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</si>
  <si>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</si>
  <si>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</si>
  <si>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</si>
  <si>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</si>
  <si>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</si>
  <si>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</si>
  <si>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</si>
  <si>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</si>
  <si>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</si>
  <si>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</si>
  <si>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</si>
  <si>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</si>
  <si>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</si>
  <si>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</si>
  <si>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</si>
  <si>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</si>
  <si>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</si>
  <si>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</si>
  <si>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</si>
  <si>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</si>
  <si>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</si>
  <si>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</si>
  <si>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</si>
  <si>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</si>
  <si>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</si>
  <si>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</si>
  <si>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</si>
  <si>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</si>
  <si>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</si>
  <si>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</si>
  <si>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</si>
  <si>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</si>
  <si>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</si>
  <si>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</si>
  <si>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</si>
  <si>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</si>
  <si>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</si>
  <si>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</si>
  <si>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</si>
  <si>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</si>
  <si>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</si>
  <si>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</si>
  <si>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</si>
  <si>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</si>
  <si>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</si>
  <si>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</si>
  <si>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</si>
  <si>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</si>
  <si>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</si>
  <si>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</si>
  <si>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</si>
  <si>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</si>
  <si>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</si>
  <si>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</si>
  <si>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</si>
  <si>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</si>
  <si>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</si>
  <si>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</si>
  <si>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</si>
  <si>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</si>
  <si>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</si>
  <si>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</si>
  <si>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</si>
  <si>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</si>
  <si>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</si>
  <si>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</si>
  <si>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</si>
  <si>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</si>
  <si>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</si>
  <si>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</si>
  <si>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</si>
  <si>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</si>
  <si>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</si>
  <si>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</si>
  <si>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</si>
  <si>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</si>
  <si>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</si>
  <si>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</si>
  <si>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</si>
  <si>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</si>
  <si>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</si>
  <si>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</si>
  <si>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</si>
  <si>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</si>
  <si>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</si>
  <si>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</si>
  <si>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</si>
  <si>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</si>
  <si>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</si>
  <si>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</si>
  <si>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</si>
  <si>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</si>
  <si>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</si>
  <si>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</si>
  <si>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</si>
  <si>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</si>
  <si>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</si>
  <si>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</si>
  <si>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</si>
  <si>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</si>
  <si>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</si>
  <si>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</si>
  <si>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</si>
  <si>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</si>
  <si>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</si>
  <si>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</si>
  <si>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</si>
  <si>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</si>
  <si>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</si>
  <si>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</si>
  <si>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</si>
  <si>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</si>
  <si>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</si>
  <si>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</si>
  <si>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</si>
  <si>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</si>
  <si>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</si>
  <si>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</si>
  <si>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</si>
  <si>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</si>
  <si>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</si>
  <si>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</si>
  <si>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</si>
  <si>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</si>
  <si>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</si>
  <si>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</si>
  <si>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</si>
  <si>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</si>
  <si>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</si>
  <si>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</si>
  <si>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</si>
  <si>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</si>
  <si>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</si>
  <si>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</si>
  <si>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</si>
  <si>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</si>
  <si>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</si>
  <si>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</si>
  <si>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</si>
  <si>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</si>
  <si>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</si>
  <si>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</si>
  <si>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</si>
  <si>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</si>
  <si>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</si>
  <si>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</si>
  <si>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</si>
  <si>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</si>
  <si>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</si>
  <si>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</si>
  <si>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</si>
  <si>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</si>
  <si>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</si>
  <si>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</si>
  <si>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</si>
  <si>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</si>
  <si>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</si>
  <si>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</si>
  <si>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</si>
  <si>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</si>
  <si>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</si>
  <si>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</si>
  <si>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</si>
  <si>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</si>
  <si>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</si>
  <si>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</si>
  <si>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</si>
  <si>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</si>
  <si>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</si>
  <si>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</si>
  <si>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</si>
  <si>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</si>
  <si>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</si>
  <si>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</si>
  <si>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</si>
  <si>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</si>
  <si>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</si>
  <si>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</si>
  <si>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</si>
  <si>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</si>
  <si>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</si>
  <si>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</si>
  <si>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</si>
  <si>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</si>
  <si>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</si>
  <si>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</si>
  <si>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</si>
  <si>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</si>
  <si>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</si>
  <si>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</si>
  <si>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</si>
  <si>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</si>
  <si>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</si>
  <si>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</si>
  <si>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</si>
  <si>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</si>
  <si>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</si>
  <si>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</si>
  <si>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</si>
  <si>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</si>
  <si>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</si>
  <si>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</si>
  <si>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</si>
  <si>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</si>
  <si>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</si>
  <si>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</si>
  <si>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</si>
  <si>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</si>
  <si>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</si>
  <si>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</si>
  <si>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</si>
  <si>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</si>
  <si>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</si>
  <si>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</si>
  <si>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</si>
  <si>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</si>
  <si>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</si>
  <si>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</si>
  <si>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</si>
  <si>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</si>
  <si>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</si>
  <si>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</si>
  <si>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</si>
  <si>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</si>
  <si>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</si>
  <si>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</si>
  <si>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</si>
  <si>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</si>
  <si>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</si>
  <si>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</si>
  <si>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</si>
  <si>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</si>
  <si>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</si>
  <si>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</si>
  <si>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</si>
  <si>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</si>
  <si>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</si>
  <si>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</si>
  <si>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</si>
  <si>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</si>
  <si>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</si>
  <si>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</si>
  <si>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</si>
  <si>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</si>
  <si>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</si>
  <si>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</si>
  <si>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</si>
  <si>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</si>
  <si>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</si>
  <si>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</si>
  <si>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</si>
  <si>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</si>
  <si>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</si>
  <si>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</si>
  <si>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</si>
  <si>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</si>
  <si>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</si>
  <si>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</si>
  <si>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</si>
  <si>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</si>
  <si>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</si>
  <si>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</si>
  <si>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</si>
  <si>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</si>
  <si>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</si>
  <si>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</si>
  <si>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</si>
  <si>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</si>
  <si>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</si>
  <si>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</si>
  <si>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</si>
  <si>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</si>
  <si>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</si>
  <si>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</si>
  <si>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</si>
  <si>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</si>
  <si>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</si>
  <si>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</si>
  <si>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</si>
  <si>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</si>
  <si>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</si>
  <si>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</si>
  <si>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</si>
  <si>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</si>
  <si>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</si>
  <si>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</si>
  <si>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</si>
  <si>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</si>
  <si>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</si>
  <si>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</si>
  <si>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</si>
  <si>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</si>
  <si>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</si>
  <si>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</si>
  <si>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</si>
  <si>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</si>
  <si>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</si>
  <si>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</si>
  <si>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</si>
  <si>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</si>
  <si>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</si>
  <si>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</si>
  <si>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</si>
  <si>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</si>
  <si>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</si>
  <si>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</si>
  <si>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</si>
  <si>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</si>
  <si>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</si>
  <si>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</si>
  <si>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</si>
  <si>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</si>
  <si>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</si>
  <si>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</si>
  <si>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</si>
  <si>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</si>
  <si>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</si>
  <si>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</si>
  <si>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</si>
  <si>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</si>
  <si>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</si>
  <si>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</si>
  <si>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</si>
  <si>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</si>
  <si>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</si>
  <si>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</si>
  <si>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</si>
  <si>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</si>
  <si>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</si>
  <si>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</si>
  <si>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</si>
  <si>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</si>
  <si>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</si>
  <si>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</si>
  <si>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</si>
  <si>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</si>
  <si>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</si>
  <si>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</si>
  <si>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</si>
  <si>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</si>
  <si>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</si>
  <si>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</si>
  <si>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</si>
  <si>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</si>
  <si>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</si>
  <si>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</si>
  <si>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</si>
  <si>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</si>
  <si>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</si>
  <si>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</si>
  <si>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</si>
  <si>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</si>
  <si>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</si>
  <si>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</si>
  <si>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</si>
  <si>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</si>
  <si>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</si>
  <si>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</si>
  <si>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</si>
  <si>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</si>
  <si>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</si>
  <si>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</si>
  <si>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</si>
  <si>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</si>
  <si>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</si>
  <si>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</si>
  <si>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</si>
  <si>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</si>
  <si>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</si>
  <si>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</si>
  <si>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</si>
  <si>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</si>
  <si>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</si>
  <si>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</si>
  <si>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</si>
  <si>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</si>
  <si>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</si>
  <si>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</si>
  <si>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</si>
  <si>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</si>
  <si>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</si>
  <si>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</si>
  <si>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</si>
  <si>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</si>
  <si>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</si>
  <si>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</si>
  <si>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</si>
  <si>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</si>
  <si>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</si>
  <si>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</si>
  <si>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</si>
  <si>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</si>
  <si>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</si>
  <si>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</si>
  <si>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</si>
  <si>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</si>
  <si>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</si>
  <si>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</si>
  <si>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</si>
  <si>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</si>
  <si>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</si>
  <si>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</si>
  <si>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</si>
  <si>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</si>
  <si>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</si>
  <si>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</si>
  <si>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</si>
  <si>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</si>
  <si>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</si>
  <si>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</si>
  <si>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</si>
  <si>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</si>
  <si>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</si>
  <si>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</si>
  <si>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</si>
  <si>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</si>
  <si>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</si>
  <si>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</si>
  <si>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</si>
  <si>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</si>
  <si>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</si>
  <si>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</si>
  <si>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</si>
  <si>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</si>
  <si>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</si>
  <si>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</si>
  <si>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</si>
  <si>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</si>
  <si>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</si>
  <si>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</si>
  <si>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</si>
  <si>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</si>
  <si>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</si>
  <si>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</si>
  <si>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</si>
  <si>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</si>
  <si>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</si>
  <si>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</si>
  <si>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</si>
  <si>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</si>
  <si>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</si>
  <si>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</si>
  <si>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</si>
  <si>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</si>
  <si>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</si>
  <si>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</si>
  <si>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</si>
  <si>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</si>
  <si>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</si>
  <si>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</si>
  <si>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</si>
  <si>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</si>
  <si>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</si>
  <si>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</si>
  <si>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</si>
  <si>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</si>
  <si>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</si>
  <si>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</si>
  <si>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</si>
  <si>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</si>
  <si>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</si>
  <si>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</si>
  <si>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</si>
  <si>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</si>
  <si>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</si>
  <si>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</si>
  <si>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</si>
  <si>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</si>
  <si>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</si>
  <si>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</si>
  <si>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</si>
  <si>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</si>
  <si>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</si>
  <si>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</si>
  <si>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</si>
  <si>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</si>
  <si>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</si>
  <si>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</si>
  <si>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</si>
  <si>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</si>
  <si>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</si>
  <si>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</si>
  <si>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</si>
  <si>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</si>
  <si>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</si>
  <si>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</si>
  <si>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</si>
  <si>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</si>
  <si>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</si>
  <si>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</si>
  <si>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</si>
  <si>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</si>
  <si>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</si>
  <si>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</si>
  <si>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</si>
  <si>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</si>
  <si>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</si>
  <si>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</si>
  <si>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</si>
  <si>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</si>
  <si>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</si>
  <si>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</si>
  <si>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</si>
  <si>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</si>
  <si>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</si>
  <si>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</si>
  <si>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</si>
  <si>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</si>
  <si>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</si>
  <si>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</si>
  <si>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</si>
  <si>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</si>
  <si>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</si>
  <si>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</si>
  <si>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</si>
  <si>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</si>
  <si>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</si>
  <si>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</si>
  <si>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</si>
  <si>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</si>
  <si>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</si>
  <si>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</si>
  <si>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</si>
  <si>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</si>
  <si>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</si>
  <si>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</si>
  <si>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</si>
  <si>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</si>
  <si>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</si>
  <si>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</si>
  <si>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</si>
  <si>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</si>
  <si>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</si>
  <si>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</si>
  <si>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</si>
  <si>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</si>
  <si>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</si>
  <si>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</si>
  <si>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</si>
  <si>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</si>
  <si>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</si>
  <si>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</si>
  <si>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</si>
  <si>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</si>
  <si>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</si>
  <si>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</si>
  <si>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</si>
  <si>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</si>
  <si>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</si>
  <si>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</si>
  <si>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</si>
  <si>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</si>
  <si>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</si>
  <si>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</si>
  <si>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</si>
  <si>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</si>
  <si>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</si>
  <si>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</si>
  <si>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</si>
  <si>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</si>
  <si>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</si>
  <si>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</si>
  <si>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</si>
  <si>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</si>
  <si>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</si>
  <si>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</si>
  <si>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</si>
  <si>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</si>
  <si>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</si>
  <si>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</si>
  <si>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</si>
  <si>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</si>
  <si>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</si>
  <si>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</si>
  <si>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</si>
  <si>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</si>
  <si>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</si>
  <si>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</si>
  <si>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</si>
  <si>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</si>
  <si>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</si>
  <si>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</si>
  <si>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</si>
  <si>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</si>
  <si>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</si>
  <si>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</si>
  <si>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</si>
  <si>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</si>
  <si>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</si>
  <si>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</si>
  <si>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</si>
  <si>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</si>
  <si>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</si>
  <si>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</si>
  <si>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</si>
  <si>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</si>
  <si>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</si>
  <si>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</si>
  <si>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</si>
  <si>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</si>
  <si>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</si>
  <si>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</si>
  <si>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</si>
  <si>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</si>
  <si>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</si>
  <si>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</si>
  <si>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</si>
  <si>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</si>
  <si>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</si>
  <si>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</si>
  <si>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</si>
  <si>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</si>
  <si>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</si>
  <si>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</si>
  <si>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</si>
  <si>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</si>
  <si>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</si>
  <si>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</si>
  <si>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</si>
  <si>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</si>
  <si>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</si>
  <si>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</si>
  <si>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</si>
  <si>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</si>
  <si>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</si>
  <si>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</si>
  <si>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</si>
  <si>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</si>
  <si>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</si>
  <si>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</si>
  <si>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</si>
  <si>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</si>
  <si>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</si>
  <si>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</si>
  <si>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</si>
  <si>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</si>
  <si>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</si>
  <si>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</si>
  <si>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</si>
  <si>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</si>
  <si>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</si>
  <si>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</si>
  <si>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</si>
  <si>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</si>
  <si>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</si>
  <si>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</si>
  <si>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</si>
  <si>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</si>
  <si>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</si>
  <si>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</si>
  <si>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</si>
  <si>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</si>
  <si>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</si>
  <si>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</si>
  <si>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</si>
  <si>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</si>
  <si>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</si>
  <si>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</si>
  <si>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</si>
  <si>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</si>
  <si>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</si>
  <si>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</si>
  <si>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</si>
  <si>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</si>
  <si>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</si>
  <si>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</si>
  <si>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</si>
  <si>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</si>
  <si>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</si>
  <si>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</si>
  <si>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</si>
  <si>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</si>
  <si>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</si>
  <si>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</si>
  <si>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</si>
  <si>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</si>
  <si>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</si>
  <si>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</si>
  <si>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</si>
  <si>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</si>
  <si>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</si>
  <si>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</si>
  <si>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</si>
  <si>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</si>
  <si>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</si>
  <si>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</si>
  <si>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</si>
  <si>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</si>
  <si>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</si>
  <si>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</si>
  <si>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</si>
  <si>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</si>
  <si>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</si>
  <si>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</si>
  <si>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</si>
  <si>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</si>
  <si>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</si>
  <si>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</si>
  <si>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</si>
  <si>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</si>
  <si>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</si>
  <si>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</si>
  <si>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</si>
  <si>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</si>
  <si>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</si>
  <si>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</si>
  <si>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</si>
  <si>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</si>
  <si>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</si>
  <si>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</si>
  <si>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</si>
  <si>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</si>
  <si>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</si>
  <si>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</si>
  <si>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</si>
  <si>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</si>
  <si>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</si>
  <si>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</si>
  <si>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</si>
  <si>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</si>
  <si>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</si>
  <si>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</si>
  <si>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</si>
  <si>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</si>
  <si>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</si>
  <si>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</si>
  <si>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</si>
  <si>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</si>
  <si>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</si>
  <si>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</si>
  <si>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</si>
  <si>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</si>
  <si>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</si>
  <si>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</si>
  <si>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</si>
  <si>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</si>
  <si>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</si>
  <si>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</si>
  <si>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</si>
  <si>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</si>
  <si>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</si>
  <si>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</si>
  <si>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</si>
  <si>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</si>
  <si>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</si>
  <si>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</si>
  <si>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</si>
  <si>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</si>
  <si>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</si>
  <si>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</si>
  <si>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</si>
  <si>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</si>
  <si>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</si>
  <si>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</si>
  <si>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</si>
  <si>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</si>
  <si>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</si>
  <si>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</si>
  <si>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</si>
  <si>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</si>
  <si>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</si>
  <si>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</si>
  <si>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</si>
  <si>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</si>
  <si>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</si>
  <si>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</si>
  <si>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</si>
  <si>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</si>
  <si>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</si>
  <si>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</si>
  <si>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</si>
  <si>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</si>
  <si>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</si>
  <si>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</si>
  <si>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</si>
  <si>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</si>
  <si>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</si>
  <si>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</si>
  <si>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</si>
  <si>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</si>
  <si>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</si>
  <si>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</si>
  <si>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</si>
  <si>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</si>
  <si>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</si>
  <si>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</si>
  <si>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</si>
  <si>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</si>
  <si>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</si>
  <si>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</si>
  <si>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</si>
  <si>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</si>
  <si>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</si>
  <si>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</si>
  <si>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</si>
  <si>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</si>
  <si>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</si>
  <si>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</si>
  <si>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</si>
  <si>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</si>
  <si>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</si>
  <si>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</si>
  <si>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</si>
  <si>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</si>
  <si>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</si>
  <si>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</si>
  <si>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</si>
  <si>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</si>
  <si>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</si>
  <si>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</si>
  <si>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</si>
  <si>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</si>
  <si>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</si>
  <si>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</si>
  <si>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</si>
  <si>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</si>
  <si>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</si>
  <si>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</si>
  <si>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</si>
  <si>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</si>
  <si>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</si>
  <si>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</si>
  <si>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</si>
  <si>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</si>
  <si>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</si>
  <si>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</si>
  <si>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</si>
  <si>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</si>
  <si>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</si>
  <si>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</si>
  <si>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</si>
  <si>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</si>
  <si>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</si>
  <si>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</si>
  <si>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</si>
  <si>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</si>
  <si>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</si>
  <si>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</si>
  <si>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</si>
  <si>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</si>
  <si>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</si>
  <si>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</si>
  <si>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</si>
  <si>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</si>
  <si>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</si>
  <si>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</si>
  <si>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</si>
  <si>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</si>
  <si>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</si>
  <si>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</si>
  <si>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</si>
  <si>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</si>
  <si>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</si>
  <si>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</si>
  <si>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</si>
  <si>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</si>
  <si>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</si>
  <si>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</si>
  <si>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</si>
  <si>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</si>
  <si>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</si>
  <si>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</si>
  <si>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</si>
  <si>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</si>
  <si>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</si>
  <si>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</si>
  <si>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</si>
  <si>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</si>
  <si>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</si>
  <si>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</si>
  <si>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</si>
  <si>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</si>
  <si>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</si>
  <si>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</si>
  <si>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</si>
  <si>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</si>
  <si>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</si>
  <si>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</si>
  <si>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</si>
  <si>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</si>
  <si>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</si>
  <si>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</si>
  <si>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</si>
  <si>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</si>
  <si>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</si>
  <si>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</si>
  <si>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</si>
  <si>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</si>
  <si>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</si>
  <si>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</si>
  <si>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</si>
  <si>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</si>
  <si>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</si>
  <si>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</si>
  <si>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</si>
  <si>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</si>
  <si>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</si>
  <si>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</si>
  <si>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</si>
  <si>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</si>
  <si>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</si>
  <si>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</si>
  <si>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</si>
  <si>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</si>
  <si>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</si>
  <si>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</si>
  <si>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</si>
  <si>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</si>
  <si>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</si>
  <si>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</si>
  <si>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</si>
  <si>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</si>
  <si>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</si>
  <si>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</si>
  <si>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</si>
  <si>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</si>
  <si>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</si>
  <si>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</si>
  <si>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</si>
  <si>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</si>
  <si>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</si>
  <si>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</si>
  <si>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</si>
  <si>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</si>
  <si>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</si>
  <si>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</si>
  <si>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</si>
  <si>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</si>
  <si>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</si>
  <si>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</si>
  <si>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</si>
  <si>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</si>
  <si>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</si>
  <si>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</si>
  <si>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</si>
  <si>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</si>
  <si>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</si>
  <si>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</si>
  <si>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</si>
  <si>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</si>
  <si>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</si>
  <si>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</si>
  <si>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</si>
  <si>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</si>
  <si>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</si>
  <si>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</si>
  <si>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</si>
  <si>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</si>
  <si>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</si>
  <si>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</si>
  <si>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</si>
  <si>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</si>
  <si>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</si>
  <si>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</si>
  <si>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</si>
  <si>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</si>
  <si>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</si>
  <si>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</si>
  <si>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</si>
  <si>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</si>
  <si>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</si>
  <si>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</si>
  <si>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</si>
  <si>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</si>
  <si>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</si>
  <si>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</si>
  <si>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</si>
  <si>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</si>
  <si>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</si>
  <si>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</si>
  <si>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</si>
  <si>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</si>
  <si>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</si>
  <si>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</si>
  <si>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</si>
  <si>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</si>
  <si>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</si>
  <si>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</si>
  <si>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</si>
  <si>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</si>
  <si>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</si>
  <si>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</si>
  <si>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</si>
  <si>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</si>
  <si>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</si>
  <si>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</si>
  <si>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</si>
  <si>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</si>
  <si>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</si>
  <si>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</si>
  <si>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</si>
  <si>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</si>
  <si>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</si>
  <si>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</si>
  <si>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</si>
  <si>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</si>
  <si>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</si>
  <si>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</si>
  <si>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</si>
  <si>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</si>
  <si>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</si>
  <si>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</si>
  <si>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</si>
  <si>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</si>
  <si>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</si>
  <si>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</si>
  <si>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</si>
  <si>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</si>
  <si>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</si>
  <si>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</si>
  <si>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</si>
  <si>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</si>
  <si>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</si>
  <si>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</si>
  <si>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</si>
  <si>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</si>
  <si>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</si>
  <si>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</si>
  <si>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</si>
  <si>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</si>
  <si>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</si>
  <si>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</si>
  <si>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</si>
  <si>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</si>
  <si>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</si>
  <si>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</si>
  <si>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</si>
  <si>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</si>
  <si>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</si>
  <si>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</si>
  <si>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</si>
  <si>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</si>
  <si>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</si>
  <si>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</si>
  <si>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</si>
  <si>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</si>
  <si>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</si>
  <si>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</si>
  <si>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</si>
  <si>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</si>
  <si>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</si>
  <si>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</si>
  <si>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</si>
  <si>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</si>
  <si>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</si>
  <si>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</si>
  <si>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</si>
  <si>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</si>
  <si>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</si>
  <si>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</si>
  <si>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</si>
  <si>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</si>
  <si>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</si>
  <si>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</si>
  <si>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</si>
  <si>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</si>
  <si>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</si>
  <si>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</si>
  <si>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</si>
  <si>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</si>
  <si>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</si>
  <si>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</si>
  <si>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</si>
  <si>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</si>
  <si>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</si>
  <si>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</si>
  <si>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</si>
  <si>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</si>
  <si>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</si>
  <si>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</si>
  <si>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</si>
  <si>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</si>
  <si>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</si>
  <si>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</si>
  <si>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</si>
  <si>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</si>
  <si>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</si>
  <si>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</si>
  <si>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</si>
  <si>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</si>
  <si>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</si>
  <si>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</si>
  <si>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</si>
  <si>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</si>
  <si>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</si>
  <si>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</si>
  <si>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</si>
  <si>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</si>
  <si>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</si>
  <si>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</si>
  <si>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</si>
  <si>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</si>
  <si>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</si>
  <si>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</si>
  <si>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</si>
  <si>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</si>
  <si>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</si>
  <si>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</si>
  <si>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</si>
  <si>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</si>
  <si>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</si>
  <si>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</si>
  <si>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</si>
  <si>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</si>
  <si>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</si>
  <si>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</si>
  <si>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</si>
  <si>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</si>
  <si>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</si>
  <si>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</si>
  <si>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</si>
  <si>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</si>
  <si>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</si>
  <si>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</si>
  <si>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</si>
  <si>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</si>
  <si>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</si>
  <si>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</si>
  <si>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</si>
  <si>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</si>
  <si>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</si>
  <si>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</si>
  <si>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</si>
  <si>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</si>
  <si>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</si>
  <si>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</si>
  <si>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</si>
  <si>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</si>
  <si>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</si>
  <si>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</si>
  <si>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</si>
  <si>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</si>
  <si>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</si>
  <si>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</si>
  <si>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</si>
  <si>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</si>
  <si>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</si>
  <si>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</si>
  <si>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</si>
  <si>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</si>
  <si>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</si>
  <si>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</si>
  <si>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</si>
  <si>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</si>
  <si>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</si>
  <si>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</si>
  <si>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</si>
  <si>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</si>
  <si>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</si>
  <si>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</si>
  <si>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</si>
  <si>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</si>
  <si>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</si>
  <si>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</si>
  <si>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</si>
  <si>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</si>
  <si>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</si>
  <si>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</si>
  <si>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</si>
  <si>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</si>
  <si>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</si>
  <si>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</si>
  <si>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</si>
  <si>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</si>
  <si>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</si>
  <si>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</si>
  <si>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</si>
  <si>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</si>
  <si>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</si>
  <si>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</si>
  <si>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</si>
  <si>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</si>
  <si>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</si>
  <si>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</si>
  <si>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</si>
  <si>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</si>
  <si>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</si>
  <si>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</si>
  <si>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</si>
  <si>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</si>
  <si>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</si>
  <si>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</si>
  <si>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</si>
  <si>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</si>
  <si>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</si>
  <si>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</si>
  <si>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</si>
  <si>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</si>
  <si>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</si>
  <si>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</si>
  <si>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</si>
  <si>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</si>
  <si>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</si>
  <si>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</si>
  <si>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</si>
  <si>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</si>
  <si>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</si>
  <si>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</si>
  <si>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</si>
  <si>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</si>
  <si>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</si>
  <si>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</si>
  <si>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</si>
  <si>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</si>
  <si>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</si>
  <si>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</si>
  <si>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</si>
  <si>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</si>
  <si>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</si>
  <si>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</si>
  <si>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</si>
  <si>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</si>
  <si>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</si>
  <si>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</si>
  <si>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</si>
  <si>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</si>
  <si>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</si>
  <si>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</si>
  <si>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</si>
  <si>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</si>
  <si>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</si>
  <si>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</si>
  <si>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</si>
  <si>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</si>
  <si>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</si>
  <si>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</si>
  <si>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</si>
  <si>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</si>
  <si>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</si>
  <si>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</si>
  <si>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</si>
  <si>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</si>
  <si>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</si>
  <si>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</si>
  <si>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</si>
  <si>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</si>
  <si>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</si>
  <si>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</si>
  <si>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</si>
  <si>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</si>
  <si>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</si>
  <si>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</si>
  <si>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</si>
  <si>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</si>
  <si>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</si>
  <si>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</si>
  <si>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</si>
  <si>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</si>
  <si>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</si>
  <si>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</si>
  <si>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</si>
  <si>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</si>
  <si>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</si>
  <si>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</si>
  <si>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</si>
  <si>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</si>
  <si>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</si>
  <si>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</si>
  <si>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</si>
  <si>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</si>
  <si>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</si>
  <si>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</si>
  <si>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</si>
  <si>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</si>
  <si>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</si>
  <si>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</si>
  <si>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</si>
  <si>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</si>
  <si>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</si>
  <si>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</si>
  <si>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</si>
  <si>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</si>
  <si>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</si>
  <si>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</si>
  <si>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</si>
  <si>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</si>
  <si>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</si>
  <si>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</si>
  <si>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</si>
  <si>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</si>
  <si>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</si>
  <si>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</si>
  <si>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</si>
  <si>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</si>
  <si>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</si>
  <si>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</si>
  <si>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</si>
  <si>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</si>
  <si>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</si>
  <si>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</si>
  <si>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</si>
  <si>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</si>
  <si>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</si>
  <si>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</si>
  <si>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</si>
  <si>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</si>
  <si>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</si>
  <si>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</si>
  <si>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</si>
  <si>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</si>
  <si>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</si>
  <si>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</si>
  <si>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</si>
  <si>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</si>
  <si>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</si>
  <si>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</si>
  <si>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</si>
  <si>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</si>
  <si>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</si>
  <si>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</si>
  <si>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</si>
  <si>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</si>
  <si>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</si>
  <si>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</si>
  <si>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</si>
  <si>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</si>
  <si>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</si>
  <si>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</si>
  <si>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</si>
  <si>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</si>
  <si>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</si>
  <si>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</si>
  <si>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</si>
  <si>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</si>
  <si>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</si>
  <si>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</si>
  <si>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</si>
  <si>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</si>
  <si>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</si>
  <si>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</si>
  <si>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</si>
  <si>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</si>
  <si>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</si>
  <si>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</si>
  <si>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</si>
  <si>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</si>
  <si>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</si>
  <si>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</si>
  <si>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</si>
  <si>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</si>
  <si>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</si>
  <si>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</si>
  <si>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</si>
  <si>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</si>
  <si>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</si>
  <si>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</si>
  <si>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</si>
  <si>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</si>
  <si>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</si>
  <si>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</si>
  <si>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</si>
  <si>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</si>
  <si>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</si>
  <si>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</si>
  <si>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</si>
  <si>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</si>
  <si>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</si>
  <si>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</si>
  <si>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</si>
  <si>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</si>
  <si>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</si>
  <si>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</si>
  <si>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</si>
  <si>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</si>
  <si>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</si>
  <si>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</si>
  <si>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</si>
  <si>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</si>
  <si>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</si>
  <si>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</si>
  <si>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</si>
  <si>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</si>
  <si>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</si>
  <si>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</si>
  <si>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</si>
  <si>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</si>
  <si>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</si>
  <si>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</si>
  <si>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</si>
  <si>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</si>
  <si>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</si>
  <si>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</si>
  <si>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</si>
  <si>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</si>
  <si>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</si>
  <si>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</si>
  <si>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</si>
  <si>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</si>
  <si>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</si>
  <si>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</si>
  <si>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</si>
  <si>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</si>
  <si>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</si>
  <si>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</si>
  <si>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</si>
  <si>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</si>
  <si>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</si>
  <si>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</si>
  <si>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</si>
  <si>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</si>
  <si>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</si>
  <si>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</si>
  <si>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</si>
  <si>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</si>
  <si>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</si>
  <si>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</si>
  <si>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</si>
  <si>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</si>
  <si>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</si>
  <si>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</si>
  <si>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</si>
  <si>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</si>
  <si>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</si>
  <si>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</si>
  <si>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</si>
  <si>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</si>
  <si>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</si>
  <si>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</si>
  <si>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</si>
  <si>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</si>
  <si>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</si>
  <si>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</si>
  <si>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</si>
  <si>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</si>
  <si>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</si>
  <si>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</si>
  <si>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</si>
  <si>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</si>
  <si>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</si>
  <si>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</si>
  <si>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</si>
  <si>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</si>
  <si>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</si>
  <si>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</si>
  <si>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</si>
  <si>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</si>
  <si>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</si>
  <si>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</si>
  <si>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</si>
  <si>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</si>
  <si>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</si>
  <si>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</si>
  <si>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</si>
  <si>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</si>
  <si>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</si>
  <si>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</si>
  <si>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</si>
  <si>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</si>
  <si>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</si>
  <si>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</si>
  <si>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</si>
  <si>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</si>
  <si>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</si>
  <si>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</si>
  <si>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</si>
  <si>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</si>
  <si>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</si>
  <si>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</si>
  <si>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</si>
  <si>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</si>
  <si>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</si>
  <si>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</si>
  <si>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</si>
  <si>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</si>
  <si>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</si>
  <si>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</si>
  <si>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</si>
  <si>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</si>
  <si>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</si>
  <si>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</si>
  <si>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</si>
  <si>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</si>
  <si>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</si>
  <si>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</si>
  <si>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</si>
  <si>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</si>
  <si>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</si>
  <si>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</si>
  <si>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</si>
  <si>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</si>
  <si>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</si>
  <si>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</si>
  <si>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</si>
  <si>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</si>
  <si>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</si>
  <si>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</si>
  <si>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</si>
  <si>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</si>
  <si>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</si>
  <si>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</si>
  <si>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</si>
  <si>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</si>
  <si>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</si>
  <si>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</si>
  <si>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</si>
  <si>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</si>
  <si>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</si>
  <si>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</si>
  <si>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</si>
  <si>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</si>
  <si>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</si>
  <si>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</si>
  <si>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</si>
  <si>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</si>
  <si>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</si>
  <si>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</si>
  <si>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</si>
  <si>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</si>
  <si>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</si>
  <si>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</si>
  <si>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</si>
  <si>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</si>
  <si>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</si>
  <si>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</si>
  <si>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</si>
  <si>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</si>
  <si>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</si>
  <si>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</si>
  <si>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</si>
  <si>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</si>
  <si>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</si>
  <si>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</si>
  <si>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</si>
  <si>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</si>
  <si>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</si>
  <si>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</si>
  <si>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</si>
  <si>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</si>
  <si>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</si>
  <si>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</si>
  <si>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</si>
  <si>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</si>
  <si>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</si>
  <si>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</si>
  <si>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</si>
  <si>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</si>
  <si>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</si>
  <si>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</si>
  <si>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</si>
  <si>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</si>
  <si>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</si>
  <si>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</si>
  <si>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</si>
  <si>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</si>
  <si>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</si>
  <si>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</si>
  <si>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</si>
  <si>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</si>
  <si>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</si>
  <si>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</si>
  <si>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</si>
  <si>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</si>
  <si>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</si>
  <si>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</si>
  <si>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</si>
  <si>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</si>
  <si>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</si>
  <si>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</si>
  <si>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</si>
  <si>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</si>
  <si>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</si>
  <si>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</si>
  <si>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</si>
  <si>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</si>
  <si>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</si>
  <si>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</si>
  <si>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</si>
  <si>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</si>
  <si>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</si>
  <si>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</si>
  <si>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</si>
  <si>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</si>
  <si>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</si>
  <si>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</si>
  <si>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</si>
  <si>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</si>
  <si>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</si>
  <si>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</si>
  <si>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</si>
  <si>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</si>
  <si>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</si>
  <si>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</si>
  <si>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</si>
  <si>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</si>
  <si>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</si>
  <si>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</si>
  <si>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</si>
  <si>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</si>
  <si>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</si>
  <si>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</si>
  <si>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</si>
  <si>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</si>
  <si>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</si>
  <si>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</si>
  <si>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</si>
  <si>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</si>
  <si>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</si>
  <si>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</si>
  <si>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</si>
  <si>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</si>
  <si>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</si>
  <si>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</si>
  <si>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</si>
  <si>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</si>
  <si>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</si>
  <si>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</si>
  <si>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</si>
  <si>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</si>
  <si>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</si>
  <si>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</si>
  <si>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</si>
  <si>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</si>
  <si>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</si>
  <si>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</si>
  <si>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</si>
  <si>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</si>
  <si>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</si>
  <si>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</si>
  <si>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</si>
  <si>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</si>
  <si>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</si>
  <si>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</si>
  <si>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</si>
  <si>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</si>
  <si>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</si>
  <si>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</si>
  <si>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</si>
  <si>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</si>
  <si>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</si>
  <si>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</si>
  <si>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</si>
  <si>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</si>
  <si>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</si>
  <si>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</si>
  <si>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</si>
  <si>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</si>
  <si>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</si>
  <si>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</si>
  <si>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</si>
  <si>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</si>
  <si>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</si>
  <si>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</si>
  <si>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</si>
  <si>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</si>
  <si>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</si>
  <si>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</si>
  <si>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</si>
  <si>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</si>
  <si>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</si>
  <si>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</si>
  <si>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</si>
  <si>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</si>
  <si>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</si>
  <si>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</si>
  <si>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</si>
  <si>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</si>
  <si>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</si>
  <si>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</si>
  <si>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</si>
  <si>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</si>
  <si>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</si>
  <si>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</si>
  <si>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</si>
  <si>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</si>
  <si>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</si>
  <si>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</si>
  <si>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</si>
  <si>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</si>
  <si>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</si>
  <si>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</si>
  <si>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</si>
  <si>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</si>
  <si>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</si>
  <si>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</si>
  <si>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</si>
  <si>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</si>
  <si>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</si>
  <si>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</si>
  <si>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</si>
  <si>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</si>
  <si>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</si>
  <si>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</si>
  <si>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</si>
  <si>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</si>
  <si>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</si>
  <si>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</si>
  <si>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</si>
  <si>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</si>
  <si>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</si>
  <si>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</si>
  <si>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</si>
  <si>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</si>
  <si>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</si>
  <si>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</si>
  <si>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</si>
  <si>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</si>
  <si>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</si>
  <si>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</si>
  <si>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</si>
  <si>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</si>
  <si>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</si>
  <si>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</si>
  <si>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</si>
  <si>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</si>
  <si>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</si>
  <si>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</si>
  <si>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</si>
  <si>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</si>
  <si>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</si>
  <si>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</si>
  <si>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</si>
  <si>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</si>
  <si>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</si>
  <si>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</si>
  <si>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</si>
  <si>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</si>
  <si>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</si>
  <si>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</si>
  <si>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</si>
  <si>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</si>
  <si>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</si>
  <si>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</si>
  <si>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</si>
  <si>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</si>
  <si>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</si>
  <si>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</si>
  <si>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</si>
  <si>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</si>
  <si>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</si>
  <si>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</si>
  <si>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</si>
  <si>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</si>
  <si>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</si>
  <si>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</si>
  <si>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</si>
  <si>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</si>
  <si>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</si>
  <si>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</si>
  <si>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</si>
  <si>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</si>
  <si>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</si>
  <si>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</si>
  <si>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</si>
  <si>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</si>
  <si>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</si>
  <si>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</si>
  <si>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</si>
  <si>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</si>
  <si>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</si>
  <si>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</si>
  <si>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</si>
  <si>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</si>
  <si>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</si>
  <si>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</si>
  <si>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</si>
  <si>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</si>
  <si>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</si>
  <si>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</si>
  <si>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</si>
  <si>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</si>
  <si>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</si>
  <si>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</si>
  <si>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</si>
  <si>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</si>
  <si>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</si>
  <si>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</si>
  <si>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</si>
  <si>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</si>
  <si>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</si>
  <si>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</si>
  <si>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</si>
  <si>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</si>
  <si>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</si>
  <si>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</si>
  <si>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</si>
  <si>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</si>
  <si>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</si>
  <si>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</si>
  <si>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</si>
  <si>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</si>
  <si>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</si>
  <si>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</si>
  <si>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</si>
  <si>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</si>
  <si>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</si>
  <si>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</si>
  <si>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</si>
  <si>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</si>
  <si>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</si>
  <si>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</si>
  <si>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</si>
  <si>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</si>
  <si>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</si>
  <si>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</si>
  <si>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</si>
  <si>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</si>
  <si>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</si>
  <si>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</si>
  <si>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</si>
  <si>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</si>
  <si>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</si>
  <si>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</si>
  <si>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</si>
  <si>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</si>
  <si>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</si>
  <si>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</si>
  <si>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</si>
  <si>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</si>
  <si>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</si>
  <si>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</si>
  <si>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</si>
  <si>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</si>
  <si>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</si>
  <si>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</si>
  <si>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</si>
  <si>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</si>
  <si>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</si>
  <si>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</si>
  <si>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</si>
  <si>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</si>
  <si>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</si>
  <si>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</si>
  <si>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</si>
  <si>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</si>
  <si>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</si>
  <si>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</si>
  <si>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</si>
  <si>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</si>
  <si>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</si>
  <si>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</si>
  <si>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</si>
  <si>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</si>
  <si>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</si>
  <si>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</si>
  <si>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</si>
  <si>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</si>
  <si>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</si>
  <si>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</si>
  <si>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</si>
  <si>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</si>
  <si>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</si>
  <si>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</si>
  <si>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</si>
  <si>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</si>
  <si>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</si>
  <si>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</si>
  <si>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</si>
  <si>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</si>
  <si>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</si>
  <si>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</si>
  <si>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</si>
  <si>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</si>
  <si>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</si>
  <si>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</si>
  <si>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</si>
  <si>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</si>
  <si>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</si>
  <si>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</si>
  <si>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</si>
  <si>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</si>
  <si>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</si>
  <si>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</si>
  <si>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</si>
  <si>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</si>
  <si>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</si>
  <si>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</si>
  <si>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</si>
  <si>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</si>
  <si>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</si>
  <si>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</si>
  <si>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</si>
  <si>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</si>
  <si>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</si>
  <si>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</si>
  <si>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</si>
  <si>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</si>
  <si>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</si>
  <si>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</si>
  <si>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</si>
  <si>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</si>
  <si>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</si>
  <si>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</si>
  <si>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</si>
  <si>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</si>
  <si>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</si>
  <si>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</si>
  <si>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</si>
  <si>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</si>
  <si>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</si>
  <si>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</si>
  <si>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</si>
  <si>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</si>
  <si>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</si>
  <si>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</si>
  <si>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</si>
  <si>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</si>
  <si>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</si>
  <si>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</si>
  <si>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</si>
  <si>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</si>
  <si>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</si>
  <si>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</si>
  <si>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</si>
  <si>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</si>
  <si>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</si>
  <si>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</si>
  <si>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</si>
  <si>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</si>
  <si>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</si>
  <si>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</si>
  <si>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</si>
  <si>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</si>
  <si>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</si>
  <si>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</si>
  <si>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</si>
  <si>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</si>
  <si>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</si>
  <si>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</si>
  <si>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</si>
  <si>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</si>
  <si>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</si>
  <si>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</si>
  <si>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</si>
  <si>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</si>
  <si>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</si>
  <si>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</si>
  <si>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</si>
  <si>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</si>
  <si>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</si>
  <si>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</si>
  <si>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</si>
  <si>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</si>
  <si>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</si>
  <si>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</si>
  <si>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</si>
  <si>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</si>
  <si>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</si>
  <si>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</si>
  <si>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</si>
  <si>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</si>
  <si>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</si>
  <si>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</si>
  <si>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</si>
  <si>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</si>
  <si>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</si>
  <si>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</si>
  <si>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</si>
  <si>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</si>
  <si>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</si>
  <si>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</si>
  <si>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</si>
  <si>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</si>
  <si>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</si>
  <si>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</si>
  <si>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</si>
  <si>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</si>
  <si>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</si>
  <si>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</si>
  <si>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</si>
  <si>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</si>
  <si>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</si>
  <si>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</si>
  <si>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</si>
  <si>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</si>
  <si>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</si>
  <si>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</si>
  <si>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</si>
  <si>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</si>
  <si>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</si>
  <si>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</si>
  <si>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</si>
  <si>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</si>
  <si>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</si>
  <si>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</si>
  <si>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</si>
  <si>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</si>
  <si>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</si>
  <si>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</si>
  <si>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</si>
  <si>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</si>
  <si>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</si>
  <si>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</si>
  <si>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</si>
  <si>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</si>
  <si>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</si>
  <si>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</si>
  <si>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</si>
  <si>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</si>
  <si>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</si>
  <si>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</si>
  <si>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</si>
  <si>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</si>
  <si>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</si>
  <si>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</si>
  <si>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</si>
  <si>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</si>
  <si>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</si>
  <si>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</si>
  <si>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</si>
  <si>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</si>
  <si>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</si>
  <si>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</si>
  <si>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</si>
  <si>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</si>
  <si>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</si>
  <si>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</si>
  <si>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</si>
  <si>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</si>
  <si>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</si>
  <si>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</si>
  <si>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</si>
  <si>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</si>
  <si>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</si>
  <si>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</si>
  <si>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</si>
  <si>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</si>
  <si>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</si>
  <si>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</si>
  <si>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</si>
  <si>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</si>
  <si>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</si>
  <si>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</si>
  <si>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</si>
  <si>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</si>
  <si>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</si>
  <si>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</si>
  <si>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</si>
  <si>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</si>
  <si>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</si>
  <si>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</si>
  <si>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</si>
  <si>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</si>
  <si>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</si>
  <si>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</si>
  <si>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</si>
  <si>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</si>
  <si>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</si>
  <si>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</si>
  <si>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</si>
  <si>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</si>
  <si>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</si>
  <si>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</si>
  <si>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</si>
  <si>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</si>
  <si>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</si>
  <si>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</si>
  <si>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</si>
  <si>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</si>
  <si>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</si>
  <si>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</si>
  <si>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</si>
  <si>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</si>
  <si>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</si>
  <si>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</si>
  <si>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</si>
  <si>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</si>
  <si>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</si>
  <si>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</si>
  <si>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</si>
  <si>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</si>
  <si>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</si>
  <si>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</si>
  <si>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</si>
  <si>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</si>
  <si>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</si>
  <si>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</si>
  <si>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</si>
  <si>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</si>
  <si>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</si>
  <si>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</si>
  <si>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</si>
  <si>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</si>
  <si>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</si>
  <si>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</si>
  <si>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</si>
  <si>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</si>
  <si>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</si>
  <si>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</si>
  <si>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</si>
  <si>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</si>
  <si>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</si>
  <si>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</si>
  <si>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</si>
  <si>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</si>
  <si>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</si>
  <si>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</si>
  <si>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</si>
  <si>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</si>
  <si>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</si>
  <si>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</si>
  <si>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</si>
  <si>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</si>
  <si>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</si>
  <si>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</si>
  <si>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</si>
  <si>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</si>
  <si>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</si>
  <si>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</si>
  <si>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</si>
  <si>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</si>
  <si>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</si>
  <si>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</si>
  <si>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</si>
  <si>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</si>
  <si>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</si>
  <si>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</si>
  <si>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</si>
  <si>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</si>
  <si>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</si>
  <si>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</si>
  <si>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</si>
  <si>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</si>
  <si>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</si>
  <si>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</si>
  <si>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</si>
  <si>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</si>
  <si>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</si>
  <si>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</si>
  <si>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</si>
  <si>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</si>
  <si>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</si>
  <si>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</si>
  <si>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</si>
  <si>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</si>
  <si>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</si>
  <si>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</si>
  <si>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</si>
  <si>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</si>
  <si>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</si>
  <si>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</si>
  <si>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</si>
  <si>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</si>
  <si>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</si>
  <si>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</si>
  <si>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</si>
  <si>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</si>
  <si>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</si>
  <si>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</si>
  <si>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</si>
  <si>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</si>
  <si>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</si>
  <si>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</si>
  <si>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</si>
  <si>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</si>
  <si>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</si>
  <si>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</si>
  <si>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</si>
  <si>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</si>
  <si>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</si>
  <si>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</si>
  <si>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</si>
  <si>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</si>
  <si>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</si>
  <si>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</si>
  <si>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</si>
  <si>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</si>
  <si>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</si>
  <si>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</si>
  <si>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</si>
  <si>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</si>
  <si>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</si>
  <si>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</si>
  <si>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</si>
  <si>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</si>
  <si>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</si>
  <si>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</si>
  <si>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</si>
  <si>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</si>
  <si>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</si>
  <si>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</si>
  <si>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</si>
  <si>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</si>
  <si>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</si>
  <si>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</si>
  <si>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</si>
  <si>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</si>
  <si>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</si>
  <si>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</si>
  <si>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</si>
  <si>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</si>
  <si>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</si>
  <si>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</si>
  <si>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</si>
  <si>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</si>
  <si>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</si>
  <si>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</si>
  <si>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</si>
  <si>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</si>
  <si>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</si>
  <si>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</si>
  <si>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</si>
  <si>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</si>
  <si>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</si>
  <si>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</si>
  <si>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</si>
  <si>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</si>
  <si>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</si>
  <si>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</si>
  <si>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</si>
  <si>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</si>
  <si>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</si>
  <si>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</si>
  <si>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</si>
  <si>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</si>
  <si>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</si>
  <si>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</si>
  <si>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</si>
  <si>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</si>
  <si>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</si>
  <si>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</si>
  <si>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</si>
  <si>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</si>
  <si>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</si>
  <si>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</si>
  <si>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</si>
  <si>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</si>
  <si>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</si>
  <si>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</si>
  <si>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</si>
  <si>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</si>
  <si>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</si>
  <si>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</si>
  <si>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</si>
  <si>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</si>
  <si>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</si>
  <si>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</si>
  <si>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</si>
  <si>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</si>
  <si>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</si>
  <si>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</si>
  <si>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</si>
  <si>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</si>
  <si>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</si>
  <si>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</si>
  <si>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</si>
  <si>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</si>
  <si>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</si>
  <si>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</si>
  <si>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</si>
  <si>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</si>
  <si>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</si>
  <si>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</si>
  <si>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</si>
  <si>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</si>
  <si>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</si>
  <si>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</si>
  <si>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</si>
  <si>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</si>
  <si>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</si>
  <si>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</si>
  <si>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</si>
  <si>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</si>
  <si>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</si>
  <si>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</si>
  <si>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</si>
  <si>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</si>
  <si>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</si>
  <si>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</si>
  <si>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</si>
  <si>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</si>
  <si>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</si>
  <si>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</si>
  <si>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</si>
  <si>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</si>
  <si>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</si>
  <si>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</si>
  <si>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</si>
  <si>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</si>
  <si>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</si>
  <si>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</si>
  <si>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</si>
  <si>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</si>
  <si>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</si>
  <si>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</si>
  <si>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</si>
  <si>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</si>
  <si>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</si>
  <si>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</si>
  <si>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</si>
  <si>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</si>
  <si>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</si>
  <si>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</si>
  <si>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</si>
  <si>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</si>
  <si>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</si>
  <si>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</si>
  <si>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</si>
  <si>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</si>
  <si>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</si>
  <si>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</si>
  <si>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</si>
  <si>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</si>
  <si>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</si>
  <si>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</si>
  <si>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</si>
  <si>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</si>
  <si>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</si>
  <si>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</si>
  <si>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</si>
  <si>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</si>
  <si>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</si>
  <si>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</si>
  <si>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</si>
  <si>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</si>
  <si>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</si>
  <si>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</si>
  <si>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</si>
  <si>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</si>
  <si>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</si>
  <si>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</si>
  <si>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</si>
  <si>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</si>
  <si>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</si>
  <si>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</si>
  <si>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</si>
  <si>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</si>
  <si>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</si>
  <si>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</si>
  <si>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</si>
  <si>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</si>
  <si>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</si>
  <si>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</si>
  <si>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</si>
  <si>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</si>
  <si>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</si>
  <si>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</si>
  <si>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</si>
  <si>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</si>
  <si>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</si>
  <si>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</si>
  <si>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</si>
  <si>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</si>
  <si>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</si>
  <si>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</si>
  <si>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</si>
  <si>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</si>
  <si>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</si>
  <si>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</si>
  <si>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</si>
  <si>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</si>
  <si>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</si>
  <si>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</si>
  <si>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</si>
  <si>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</si>
  <si>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</si>
  <si>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</si>
  <si>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</si>
  <si>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</si>
  <si>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</si>
  <si>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</si>
  <si>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</si>
  <si>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</si>
  <si>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</si>
  <si>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</si>
  <si>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</si>
  <si>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</si>
  <si>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</si>
  <si>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</si>
  <si>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</si>
  <si>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</si>
  <si>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</si>
  <si>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</si>
  <si>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</si>
  <si>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</si>
  <si>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</si>
  <si>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</si>
  <si>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</si>
  <si>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</si>
  <si>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</si>
  <si>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</si>
  <si>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</si>
  <si>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</si>
  <si>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</si>
  <si>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</si>
  <si>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</si>
  <si>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</si>
  <si>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</si>
  <si>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</si>
  <si>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</si>
  <si>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</si>
  <si>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</si>
  <si>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</si>
  <si>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</si>
  <si>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</si>
  <si>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</si>
  <si>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</si>
  <si>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</si>
  <si>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</si>
  <si>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</si>
  <si>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</si>
  <si>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</si>
  <si>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</si>
  <si>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</si>
  <si>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</si>
  <si>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</si>
  <si>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</si>
  <si>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</si>
  <si>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</si>
  <si>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</si>
  <si>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</si>
  <si>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</si>
  <si>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</si>
  <si>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</si>
  <si>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</si>
  <si>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</si>
  <si>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</si>
  <si>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</si>
  <si>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</si>
  <si>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</si>
  <si>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</si>
  <si>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</si>
  <si>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</si>
  <si>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</si>
  <si>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</si>
  <si>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</si>
  <si>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</si>
  <si>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</si>
  <si>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</si>
  <si>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</si>
  <si>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</si>
  <si>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</si>
  <si>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</si>
  <si>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</si>
  <si>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</si>
  <si>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</si>
  <si>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</si>
  <si>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</si>
  <si>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</si>
  <si>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</si>
  <si>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</si>
  <si>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</si>
  <si>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</si>
  <si>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</si>
  <si>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</si>
  <si>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</si>
  <si>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</si>
  <si>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</si>
  <si>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</si>
  <si>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</si>
  <si>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</si>
  <si>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</si>
  <si>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</si>
  <si>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</si>
  <si>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</si>
  <si>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</si>
  <si>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</si>
  <si>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</si>
  <si>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</si>
  <si>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</si>
  <si>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</si>
  <si>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</si>
  <si>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</si>
  <si>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</si>
  <si>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</si>
  <si>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</si>
  <si>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</si>
  <si>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</si>
  <si>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</si>
  <si>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</si>
  <si>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</si>
  <si>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</si>
  <si>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</si>
  <si>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</si>
  <si>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</si>
  <si>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</si>
  <si>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</si>
  <si>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</si>
  <si>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</si>
  <si>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</si>
  <si>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</si>
  <si>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</si>
  <si>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</si>
  <si>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</si>
  <si>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</si>
  <si>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</si>
  <si>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</si>
  <si>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</si>
  <si>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</si>
  <si>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</si>
  <si>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</si>
  <si>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</si>
  <si>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</si>
  <si>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</si>
  <si>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</si>
  <si>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</si>
  <si>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</si>
  <si>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</si>
  <si>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</si>
  <si>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</si>
  <si>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</si>
  <si>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</si>
  <si>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</si>
  <si>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</si>
  <si>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</si>
  <si>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</si>
  <si>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</si>
  <si>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</si>
  <si>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</si>
  <si>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</si>
  <si>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</si>
  <si>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</si>
  <si>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</si>
  <si>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</si>
  <si>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</si>
  <si>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</si>
  <si>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</si>
  <si>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</si>
  <si>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</si>
  <si>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</si>
  <si>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</si>
  <si>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</si>
  <si>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</si>
  <si>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</si>
  <si>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</si>
  <si>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</si>
  <si>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</si>
  <si>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</si>
  <si>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</si>
  <si>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</si>
  <si>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</si>
  <si>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</si>
  <si>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</si>
  <si>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</si>
  <si>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</si>
  <si>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</si>
  <si>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</si>
  <si>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</si>
  <si>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</si>
  <si>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</si>
  <si>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</si>
  <si>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</si>
  <si>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</si>
  <si>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</si>
  <si>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</si>
  <si>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</si>
  <si>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</si>
  <si>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</si>
  <si>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</si>
  <si>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</si>
  <si>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</si>
  <si>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</si>
  <si>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</si>
  <si>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</si>
  <si>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</si>
  <si>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</si>
  <si>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</si>
  <si>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</si>
  <si>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</si>
  <si>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</si>
  <si>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</si>
  <si>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</si>
  <si>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</si>
  <si>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</si>
  <si>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</si>
  <si>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</si>
  <si>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</si>
  <si>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</si>
  <si>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</si>
  <si>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</si>
  <si>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</si>
  <si>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</si>
  <si>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</si>
  <si>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</si>
  <si>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</si>
  <si>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</si>
  <si>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</si>
  <si>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</si>
  <si>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</si>
  <si>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</si>
  <si>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</si>
  <si>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</si>
  <si>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</si>
  <si>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</si>
  <si>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</si>
  <si>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</si>
  <si>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</si>
  <si>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</si>
  <si>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</si>
  <si>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</si>
  <si>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</si>
  <si>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</si>
  <si>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</si>
  <si>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</si>
  <si>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</si>
  <si>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</si>
  <si>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</si>
  <si>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</si>
  <si>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</si>
  <si>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</si>
  <si>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</si>
  <si>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</si>
  <si>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</si>
  <si>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</si>
  <si>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</si>
  <si>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</si>
  <si>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</si>
  <si>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</si>
  <si>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</si>
  <si>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</si>
  <si>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</si>
  <si>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</si>
  <si>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</si>
  <si>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</si>
  <si>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</si>
  <si>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</si>
  <si>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</si>
  <si>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</si>
  <si>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</si>
  <si>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</si>
  <si>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</si>
  <si>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</si>
  <si>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</si>
  <si>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</si>
  <si>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</si>
  <si>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</si>
  <si>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</si>
  <si>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</si>
  <si>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</si>
  <si>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</si>
  <si>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</si>
  <si>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</si>
  <si>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</si>
  <si>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</si>
  <si>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</si>
  <si>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</si>
  <si>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</si>
  <si>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</si>
  <si>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</si>
  <si>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</si>
  <si>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</si>
  <si>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</si>
  <si>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</si>
  <si>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</si>
  <si>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</si>
  <si>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</si>
  <si>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</si>
  <si>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</si>
  <si>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</si>
  <si>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</si>
  <si>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</si>
  <si>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</si>
  <si>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</si>
  <si>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</si>
  <si>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</si>
  <si>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</si>
  <si>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</si>
  <si>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</si>
  <si>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</si>
  <si>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</si>
  <si>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</si>
  <si>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</si>
  <si>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</si>
  <si>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</si>
  <si>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</si>
  <si>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</si>
  <si>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</si>
  <si>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</si>
  <si>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</si>
  <si>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</si>
  <si>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</si>
  <si>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</si>
  <si>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</si>
  <si>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</si>
  <si>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</si>
  <si>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</si>
  <si>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</si>
  <si>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</si>
  <si>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</si>
  <si>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</si>
  <si>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</si>
  <si>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</si>
  <si>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</si>
  <si>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</si>
  <si>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</si>
  <si>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</si>
  <si>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</si>
  <si>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</si>
  <si>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</si>
  <si>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</si>
  <si>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</si>
  <si>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</si>
  <si>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</si>
  <si>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</si>
  <si>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</si>
  <si>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</si>
  <si>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</si>
  <si>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</si>
  <si>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</si>
  <si>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</si>
  <si>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</si>
  <si>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</si>
  <si>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</si>
  <si>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</si>
  <si>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</si>
  <si>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</si>
  <si>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</si>
  <si>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</si>
  <si>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</si>
  <si>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</si>
  <si>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</si>
  <si>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</si>
  <si>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</si>
  <si>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</si>
  <si>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</si>
  <si>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</si>
  <si>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</si>
  <si>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</si>
  <si>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</si>
  <si>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</si>
  <si>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</si>
  <si>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</si>
  <si>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</si>
  <si>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</si>
  <si>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</si>
  <si>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</si>
  <si>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</si>
  <si>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</si>
  <si>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</si>
  <si>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</si>
  <si>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</si>
  <si>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</si>
  <si>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</si>
  <si>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</si>
  <si>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</si>
  <si>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</si>
  <si>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</si>
  <si>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</si>
  <si>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</si>
  <si>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</si>
  <si>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</si>
  <si>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</si>
  <si>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</si>
  <si>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</si>
  <si>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</si>
  <si>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</si>
  <si>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</si>
  <si>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</si>
  <si>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</si>
  <si>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</si>
  <si>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</si>
  <si>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</si>
  <si>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</si>
  <si>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</si>
  <si>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</si>
  <si>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</si>
  <si>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</si>
  <si>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</si>
  <si>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</si>
  <si>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</si>
  <si>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</si>
  <si>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</si>
  <si>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</si>
  <si>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</si>
  <si>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</si>
  <si>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</si>
  <si>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</si>
  <si>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</si>
  <si>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</si>
  <si>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</si>
  <si>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</si>
  <si>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</si>
  <si>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</si>
  <si>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</si>
  <si>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</si>
  <si>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</si>
  <si>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</si>
  <si>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</si>
  <si>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</si>
  <si>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</si>
  <si>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</si>
  <si>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</si>
  <si>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</si>
  <si>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</si>
  <si>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</si>
  <si>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</si>
  <si>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</si>
  <si>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</si>
  <si>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</si>
  <si>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</si>
  <si>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</si>
  <si>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</si>
  <si>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</si>
  <si>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</si>
  <si>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</si>
  <si>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</si>
  <si>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</si>
  <si>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</si>
  <si>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</si>
  <si>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</si>
  <si>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</si>
  <si>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</si>
  <si>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</si>
  <si>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</si>
  <si>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</si>
  <si>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</si>
  <si>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</si>
  <si>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</si>
  <si>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</si>
  <si>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</si>
  <si>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</si>
  <si>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</si>
  <si>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</si>
  <si>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</si>
  <si>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</si>
  <si>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</si>
  <si>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</si>
  <si>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</si>
  <si>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</si>
  <si>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</si>
  <si>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</si>
  <si>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</si>
  <si>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</si>
  <si>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</si>
  <si>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</si>
  <si>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</si>
  <si>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</si>
  <si>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</si>
  <si>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</si>
  <si>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</si>
  <si>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</si>
  <si>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</si>
  <si>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</si>
  <si>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</si>
  <si>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</si>
  <si>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</si>
  <si>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</si>
  <si>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</si>
  <si>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</si>
  <si>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</si>
  <si>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</si>
  <si>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</si>
  <si>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</si>
  <si>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</si>
  <si>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</si>
  <si>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</si>
  <si>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</si>
  <si>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</si>
  <si>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</si>
  <si>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</si>
  <si>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</si>
  <si>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</si>
  <si>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</si>
  <si>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</si>
  <si>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</si>
  <si>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</si>
  <si>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</si>
  <si>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</si>
  <si>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</si>
  <si>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</si>
  <si>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</si>
  <si>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</si>
  <si>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</si>
  <si>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</si>
  <si>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</si>
  <si>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</si>
  <si>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</si>
  <si>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</si>
  <si>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</si>
  <si>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</si>
  <si>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</si>
  <si>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</si>
  <si>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</si>
  <si>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</si>
  <si>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</si>
  <si>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</si>
  <si>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</si>
  <si>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</si>
  <si>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</si>
  <si>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</si>
  <si>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</si>
  <si>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</si>
  <si>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</si>
  <si>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</si>
  <si>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</si>
  <si>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</si>
  <si>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</si>
  <si>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</si>
  <si>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</si>
  <si>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</si>
  <si>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</si>
  <si>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</si>
  <si>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</si>
  <si>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</si>
  <si>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</si>
  <si>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</si>
  <si>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</si>
  <si>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</si>
  <si>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</si>
  <si>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</si>
  <si>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</si>
  <si>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</si>
  <si>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</si>
  <si>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</si>
  <si>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</si>
  <si>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</si>
  <si>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</si>
  <si>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</si>
  <si>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</si>
  <si>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</si>
  <si>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</si>
  <si>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</si>
  <si>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</si>
  <si>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</si>
  <si>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</si>
  <si>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</si>
  <si>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</si>
  <si>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</si>
  <si>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</si>
  <si>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</si>
  <si>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</si>
  <si>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</si>
  <si>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</si>
  <si>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</si>
  <si>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</si>
  <si>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</si>
  <si>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</si>
  <si>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</si>
  <si>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</si>
  <si>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</si>
  <si>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</si>
  <si>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</si>
  <si>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</si>
  <si>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</si>
  <si>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</si>
  <si>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</si>
  <si>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</si>
  <si>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</si>
  <si>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</si>
  <si>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</si>
  <si>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</si>
  <si>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</si>
  <si>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</si>
  <si>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</si>
  <si>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</si>
  <si>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</si>
  <si>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</si>
  <si>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</si>
  <si>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</si>
  <si>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</si>
  <si>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</si>
  <si>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</si>
  <si>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</si>
  <si>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</si>
  <si>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</si>
  <si>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</si>
  <si>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</si>
  <si>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</si>
  <si>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</si>
  <si>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</si>
  <si>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</si>
  <si>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</si>
  <si>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</si>
  <si>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</si>
  <si>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</si>
  <si>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</si>
  <si>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</si>
  <si>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</si>
  <si>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</si>
  <si>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</si>
  <si>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</si>
  <si>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</si>
  <si>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</si>
  <si>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</si>
  <si>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</si>
  <si>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</si>
  <si>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</si>
  <si>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</si>
  <si>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</si>
  <si>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</si>
  <si>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</si>
  <si>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</si>
  <si>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</si>
  <si>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</si>
  <si>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</si>
  <si>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</si>
  <si>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</si>
  <si>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</si>
  <si>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</si>
  <si>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</si>
  <si>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</si>
  <si>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</si>
  <si>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</si>
  <si>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</si>
  <si>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</si>
  <si>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</si>
  <si>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</si>
  <si>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</si>
  <si>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</si>
  <si>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</si>
  <si>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</si>
  <si>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</si>
  <si>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</si>
  <si>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</si>
  <si>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</si>
  <si>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</si>
  <si>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</si>
  <si>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</si>
  <si>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</si>
  <si>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</si>
  <si>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</si>
  <si>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</si>
  <si>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</si>
  <si>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</si>
  <si>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</si>
  <si>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</si>
  <si>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</si>
  <si>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</si>
  <si>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</si>
  <si>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</si>
  <si>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</si>
  <si>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</si>
  <si>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</si>
  <si>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</si>
  <si>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</si>
  <si>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</si>
  <si>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</si>
  <si>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</si>
  <si>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</si>
  <si>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</si>
  <si>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</si>
  <si>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</si>
  <si>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</si>
  <si>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</si>
  <si>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</si>
  <si>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</si>
  <si>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</si>
  <si>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</si>
  <si>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</si>
  <si>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</si>
  <si>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</si>
  <si>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</si>
  <si>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</si>
  <si>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</si>
  <si>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</si>
  <si>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</si>
  <si>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</si>
  <si>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</si>
  <si>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</si>
  <si>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</si>
  <si>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</si>
  <si>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</si>
  <si>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</si>
  <si>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</si>
  <si>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</si>
  <si>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</si>
  <si>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</si>
  <si>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</si>
  <si>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</si>
  <si>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</si>
  <si>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</si>
  <si>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</si>
  <si>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</si>
  <si>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</si>
  <si>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</si>
  <si>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</si>
  <si>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</si>
  <si>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</si>
  <si>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</si>
  <si>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</si>
  <si>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</si>
  <si>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</si>
  <si>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</si>
  <si>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</si>
  <si>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</si>
  <si>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</si>
  <si>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</si>
  <si>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</si>
  <si>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</si>
  <si>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</si>
  <si>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</si>
  <si>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</si>
  <si>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</si>
  <si>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</si>
  <si>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</si>
  <si>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</si>
  <si>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</si>
  <si>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</si>
  <si>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</si>
  <si>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</si>
  <si>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</si>
  <si>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</si>
  <si>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</si>
  <si>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</si>
  <si>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</si>
  <si>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</si>
  <si>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</si>
  <si>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</si>
  <si>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</si>
  <si>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</si>
  <si>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</si>
  <si>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</si>
  <si>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</si>
  <si>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</si>
  <si>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</si>
  <si>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</si>
  <si>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</si>
  <si>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</si>
  <si>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</si>
  <si>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</si>
  <si>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</si>
  <si>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</si>
  <si>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</si>
  <si>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</si>
  <si>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</si>
  <si>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</si>
  <si>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</si>
  <si>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</si>
  <si>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</si>
  <si>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</si>
  <si>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</si>
  <si>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</si>
  <si>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</si>
  <si>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</si>
  <si>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</si>
  <si>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</si>
  <si>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</si>
  <si>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</si>
  <si>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</si>
  <si>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</si>
  <si>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</si>
  <si>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</si>
  <si>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</si>
  <si>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</si>
  <si>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</si>
  <si>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</si>
  <si>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</si>
  <si>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</si>
  <si>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</si>
  <si>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</si>
  <si>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</si>
  <si>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</si>
  <si>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</si>
  <si>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</si>
  <si>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</si>
  <si>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</si>
  <si>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</si>
  <si>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</si>
  <si>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</si>
  <si>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</si>
  <si>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</si>
  <si>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</si>
  <si>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</si>
  <si>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</si>
  <si>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</si>
  <si>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</si>
  <si>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</si>
  <si>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</si>
  <si>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</si>
  <si>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</si>
  <si>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</si>
  <si>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</si>
  <si>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</si>
  <si>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</si>
  <si>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</si>
  <si>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</si>
  <si>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</si>
  <si>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</si>
  <si>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</si>
  <si>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</si>
  <si>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</si>
  <si>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</si>
  <si>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</si>
  <si>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</si>
  <si>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</si>
  <si>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</si>
  <si>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</si>
  <si>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</si>
  <si>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</si>
  <si>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</si>
  <si>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</si>
  <si>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</si>
  <si>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</si>
  <si>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</si>
  <si>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</si>
  <si>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</si>
  <si>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</si>
  <si>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</si>
  <si>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</si>
  <si>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</si>
  <si>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</si>
  <si>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</si>
  <si>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</si>
  <si>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</si>
  <si>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</si>
  <si>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</si>
  <si>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</si>
  <si>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</si>
  <si>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</si>
  <si>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</si>
  <si>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</si>
  <si>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</si>
  <si>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</si>
  <si>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</si>
  <si>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</si>
  <si>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</si>
  <si>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</si>
  <si>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</si>
  <si>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</si>
  <si>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</si>
  <si>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</si>
  <si>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</si>
  <si>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</si>
  <si>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</si>
  <si>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</si>
  <si>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</si>
  <si>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</si>
  <si>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</si>
  <si>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</si>
  <si>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</si>
  <si>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</si>
  <si>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</si>
  <si>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</si>
  <si>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</si>
  <si>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</si>
  <si>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</si>
  <si>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</si>
  <si>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</si>
  <si>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</si>
  <si>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</si>
  <si>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</si>
  <si>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</si>
  <si>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</si>
  <si>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</si>
  <si>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</si>
  <si>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</si>
  <si>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</si>
  <si>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</si>
  <si>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</si>
  <si>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</si>
  <si>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</si>
  <si>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</si>
  <si>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</si>
  <si>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</si>
  <si>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</si>
  <si>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</si>
  <si>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</si>
  <si>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</si>
  <si>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</si>
  <si>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</si>
  <si>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</si>
  <si>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</si>
  <si>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</si>
  <si>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</si>
  <si>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</si>
  <si>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</si>
  <si>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</si>
  <si>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</si>
  <si>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</si>
  <si>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</si>
  <si>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</si>
  <si>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</si>
  <si>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</si>
  <si>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</si>
  <si>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</si>
  <si>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</si>
  <si>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</si>
  <si>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</si>
  <si>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</si>
  <si>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</si>
  <si>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</si>
  <si>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</si>
  <si>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</si>
  <si>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</si>
  <si>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</si>
  <si>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</si>
  <si>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</si>
  <si>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</si>
  <si>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</si>
  <si>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</si>
  <si>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</si>
  <si>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</si>
  <si>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</si>
  <si>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</si>
  <si>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</si>
  <si>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</si>
  <si>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</si>
  <si>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</si>
  <si>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</si>
  <si>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</si>
  <si>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</si>
  <si>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</si>
  <si>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</si>
  <si>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</si>
  <si>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</si>
  <si>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</si>
  <si>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</si>
  <si>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</si>
  <si>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</si>
  <si>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</si>
  <si>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</si>
  <si>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</si>
  <si>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</si>
  <si>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</si>
  <si>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</si>
  <si>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</si>
  <si>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</si>
  <si>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</si>
  <si>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</si>
  <si>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</si>
  <si>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</si>
  <si>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</si>
  <si>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</si>
  <si>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</si>
  <si>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</si>
  <si>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</si>
  <si>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</si>
  <si>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</si>
  <si>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</si>
  <si>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</si>
  <si>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</si>
  <si>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</si>
  <si>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</si>
  <si>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</si>
  <si>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</si>
  <si>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</si>
  <si>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</si>
  <si>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</si>
  <si>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</si>
  <si>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</si>
  <si>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</si>
  <si>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</si>
  <si>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</si>
  <si>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</si>
  <si>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</si>
  <si>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</si>
  <si>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</si>
  <si>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</si>
  <si>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</si>
  <si>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</si>
  <si>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</si>
  <si>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</si>
  <si>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</si>
  <si>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</si>
  <si>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</si>
  <si>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</si>
  <si>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</si>
  <si>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</si>
  <si>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</si>
  <si>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</si>
  <si>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</si>
  <si>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</si>
  <si>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</si>
  <si>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</si>
  <si>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</si>
  <si>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</si>
  <si>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</si>
  <si>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</si>
  <si>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</si>
  <si>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</si>
  <si>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</si>
  <si>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</si>
  <si>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</si>
  <si>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</si>
  <si>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</si>
  <si>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</si>
  <si>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</si>
  <si>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</si>
  <si>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</si>
  <si>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</si>
  <si>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</si>
  <si>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</si>
  <si>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</si>
  <si>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</si>
  <si>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</si>
  <si>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</si>
  <si>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</si>
  <si>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</si>
  <si>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</si>
  <si>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</si>
  <si>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</si>
  <si>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</si>
  <si>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</si>
  <si>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</si>
  <si>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</si>
  <si>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</si>
  <si>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</si>
  <si>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</si>
  <si>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</si>
  <si>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</si>
  <si>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</si>
  <si>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</si>
  <si>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</si>
  <si>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</si>
  <si>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</si>
  <si>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</si>
  <si>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</si>
  <si>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</si>
  <si>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</si>
  <si>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</si>
  <si>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</si>
  <si>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</si>
  <si>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</si>
  <si>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</si>
  <si>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</si>
  <si>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</si>
  <si>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</si>
  <si>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</si>
  <si>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</si>
  <si>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</si>
  <si>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</si>
  <si>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</si>
  <si>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</si>
  <si>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</si>
  <si>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</si>
  <si>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</si>
  <si>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</si>
  <si>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</si>
  <si>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</si>
  <si>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</si>
  <si>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</si>
  <si>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</si>
  <si>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</si>
  <si>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</si>
  <si>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</si>
  <si>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</si>
  <si>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</si>
  <si>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</si>
  <si>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</si>
  <si>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</si>
  <si>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</si>
  <si>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</si>
  <si>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</si>
  <si>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</si>
  <si>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</si>
  <si>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</si>
  <si>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</si>
  <si>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</si>
  <si>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</si>
  <si>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</si>
  <si>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</si>
  <si>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</si>
  <si>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</si>
  <si>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</si>
  <si>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</si>
  <si>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</si>
  <si>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</si>
  <si>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</si>
  <si>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</si>
  <si>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</si>
  <si>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</si>
  <si>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</si>
  <si>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</si>
  <si>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</si>
  <si>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</si>
  <si>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</si>
  <si>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</si>
  <si>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</si>
  <si>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</si>
  <si>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</si>
  <si>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</si>
  <si>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</si>
  <si>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</si>
  <si>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</si>
  <si>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</si>
  <si>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</si>
  <si>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</si>
  <si>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</si>
  <si>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</si>
  <si>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</si>
  <si>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</si>
  <si>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</si>
  <si>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</si>
  <si>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</si>
  <si>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</si>
  <si>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</si>
  <si>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</si>
  <si>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</si>
  <si>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</si>
  <si>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</si>
  <si>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</si>
  <si>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</si>
  <si>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</si>
  <si>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</si>
  <si>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</si>
  <si>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</si>
  <si>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</si>
  <si>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</si>
  <si>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</si>
  <si>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</si>
  <si>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</si>
  <si>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</si>
  <si>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</si>
  <si>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</si>
  <si>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</si>
  <si>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</si>
  <si>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</si>
  <si>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</si>
  <si>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</si>
  <si>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</si>
  <si>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</si>
  <si>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</si>
  <si>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</si>
  <si>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</si>
  <si>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</si>
  <si>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</si>
  <si>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</si>
  <si>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</si>
  <si>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</si>
  <si>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</si>
  <si>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</si>
  <si>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</si>
  <si>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</si>
  <si>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</si>
  <si>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</si>
  <si>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</si>
  <si>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</si>
  <si>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</si>
  <si>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</si>
  <si>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</si>
  <si>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</si>
  <si>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</si>
  <si>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</si>
  <si>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</si>
  <si>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</si>
  <si>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</si>
  <si>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</si>
  <si>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</si>
  <si>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</si>
  <si>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</si>
  <si>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</si>
  <si>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</si>
  <si>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</si>
  <si>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</si>
  <si>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</si>
  <si>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</si>
  <si>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</si>
  <si>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</si>
  <si>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</si>
  <si>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</si>
  <si>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</si>
  <si>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</si>
  <si>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</si>
  <si>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</si>
  <si>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</si>
  <si>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</si>
  <si>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</si>
  <si>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</si>
  <si>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</si>
  <si>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</si>
  <si>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</si>
  <si>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</si>
  <si>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</si>
  <si>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</si>
  <si>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</si>
  <si>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</si>
  <si>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</si>
  <si>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</si>
  <si>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</si>
  <si>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</si>
  <si>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</si>
  <si>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</si>
  <si>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</si>
  <si>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</si>
  <si>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</si>
  <si>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</si>
  <si>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</si>
  <si>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</si>
  <si>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</si>
  <si>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</si>
  <si>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</si>
  <si>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</si>
  <si>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</si>
  <si>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</si>
  <si>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</si>
  <si>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</si>
  <si>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</si>
  <si>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</si>
  <si>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</si>
  <si>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</si>
  <si>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</si>
  <si>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</si>
  <si>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</si>
  <si>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</si>
  <si>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</si>
  <si>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</si>
  <si>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</si>
  <si>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</si>
  <si>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</si>
  <si>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</si>
  <si>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</si>
  <si>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</si>
  <si>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</si>
  <si>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</si>
  <si>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</si>
  <si>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</si>
  <si>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</si>
  <si>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</si>
  <si>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</si>
  <si>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</si>
  <si>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</si>
  <si>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</si>
  <si>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</si>
  <si>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</si>
  <si>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</si>
  <si>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</si>
  <si>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</si>
  <si>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</si>
  <si>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</si>
  <si>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</si>
  <si>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</si>
  <si>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</si>
  <si>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</si>
  <si>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</si>
  <si>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</si>
  <si>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</si>
  <si>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</si>
  <si>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</si>
  <si>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</si>
  <si>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</si>
  <si>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</si>
  <si>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</si>
  <si>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</si>
  <si>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</si>
  <si>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</si>
  <si>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</si>
  <si>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</si>
  <si>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</si>
  <si>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</si>
  <si>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</si>
  <si>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</si>
  <si>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</si>
  <si>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</si>
  <si>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</si>
  <si>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</si>
  <si>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</si>
  <si>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</si>
  <si>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</si>
  <si>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</si>
  <si>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</si>
  <si>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</si>
  <si>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</si>
  <si>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</si>
  <si>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</si>
  <si>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</si>
  <si>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</si>
  <si>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</si>
  <si>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</si>
  <si>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</si>
  <si>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</si>
  <si>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</si>
  <si>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</si>
  <si>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</si>
  <si>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</si>
  <si>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</si>
  <si>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</si>
  <si>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</si>
  <si>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</si>
  <si>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</si>
  <si>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</si>
  <si>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</si>
  <si>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</si>
  <si>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</si>
  <si>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</si>
  <si>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</si>
  <si>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</si>
  <si>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</si>
  <si>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</si>
  <si>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</si>
  <si>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</si>
  <si>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</si>
  <si>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</si>
  <si>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</si>
  <si>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</si>
  <si>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</si>
  <si>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</si>
  <si>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</si>
  <si>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</si>
  <si>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</si>
  <si>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</si>
  <si>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</si>
  <si>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</si>
  <si>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</si>
  <si>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</si>
  <si>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</si>
  <si>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</si>
  <si>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</si>
  <si>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</si>
  <si>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</si>
  <si>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</si>
  <si>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</si>
  <si>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</si>
  <si>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</si>
  <si>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</si>
  <si>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</si>
  <si>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</si>
  <si>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</si>
  <si>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</si>
  <si>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</si>
  <si>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</si>
  <si>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</si>
  <si>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</si>
  <si>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</si>
  <si>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</si>
  <si>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</si>
  <si>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</si>
  <si>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</si>
  <si>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</si>
  <si>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</si>
  <si>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</si>
  <si>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</si>
  <si>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</si>
  <si>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</si>
  <si>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</si>
  <si>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</si>
  <si>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</si>
  <si>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</si>
  <si>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</si>
  <si>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</si>
  <si>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</si>
  <si>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</si>
  <si>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</si>
  <si>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</si>
  <si>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</si>
  <si>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</si>
  <si>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</si>
  <si>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</si>
  <si>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</si>
  <si>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</si>
  <si>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</si>
  <si>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</si>
  <si>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</si>
  <si>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</si>
  <si>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</si>
  <si>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</si>
  <si>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</si>
  <si>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</si>
  <si>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</si>
  <si>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</si>
  <si>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</si>
  <si>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</si>
  <si>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</si>
  <si>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</si>
  <si>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</si>
  <si>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</si>
  <si>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</si>
  <si>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</si>
  <si>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</si>
  <si>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</si>
  <si>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</si>
  <si>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</si>
  <si>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</si>
  <si>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</si>
  <si>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</si>
  <si>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</si>
  <si>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</si>
  <si>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</si>
  <si>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</si>
  <si>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</si>
  <si>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</si>
  <si>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</si>
  <si>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</si>
  <si>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</si>
  <si>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</si>
  <si>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</si>
  <si>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</si>
  <si>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</si>
  <si>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</si>
  <si>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</si>
  <si>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</si>
  <si>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</si>
  <si>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</si>
  <si>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</si>
  <si>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</si>
  <si>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</si>
  <si>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</si>
  <si>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</si>
  <si>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</si>
  <si>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</si>
  <si>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</si>
  <si>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</si>
  <si>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</si>
  <si>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</si>
  <si>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</si>
  <si>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</si>
  <si>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</si>
  <si>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</si>
  <si>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</si>
  <si>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</si>
  <si>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</si>
  <si>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</si>
  <si>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</si>
  <si>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</si>
  <si>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</si>
  <si>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</si>
  <si>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</si>
  <si>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</si>
  <si>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</si>
  <si>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</si>
  <si>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</si>
  <si>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</si>
  <si>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</si>
  <si>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</si>
  <si>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</si>
  <si>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</si>
  <si>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</si>
  <si>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</si>
  <si>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</si>
  <si>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</si>
  <si>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</si>
  <si>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</si>
  <si>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</si>
  <si>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</si>
  <si>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</si>
  <si>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</si>
  <si>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</si>
  <si>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</si>
  <si>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</si>
  <si>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</si>
  <si>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</si>
  <si>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</si>
  <si>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</si>
  <si>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</si>
  <si>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</si>
  <si>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</si>
  <si>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</si>
  <si>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</si>
  <si>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</si>
  <si>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</si>
  <si>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</si>
  <si>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</si>
  <si>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</si>
  <si>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</si>
  <si>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</si>
  <si>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</si>
  <si>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</si>
  <si>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</si>
  <si>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</si>
  <si>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</si>
  <si>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</si>
  <si>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</si>
  <si>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</si>
  <si>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</si>
  <si>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</si>
  <si>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</si>
  <si>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</si>
  <si>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</si>
  <si>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</si>
  <si>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</si>
  <si>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</si>
  <si>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</si>
  <si>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</si>
  <si>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</si>
  <si>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</si>
  <si>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</si>
  <si>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</si>
  <si>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</si>
  <si>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</si>
  <si>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</si>
  <si>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</si>
  <si>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</si>
  <si>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</si>
  <si>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</si>
  <si>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</si>
  <si>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</si>
  <si>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</si>
  <si>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</si>
  <si>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</si>
  <si>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</si>
  <si>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</si>
  <si>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</si>
  <si>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</si>
  <si>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</si>
  <si>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</si>
  <si>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</si>
  <si>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</si>
  <si>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</si>
  <si>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</si>
  <si>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</si>
  <si>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</si>
  <si>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</si>
  <si>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</si>
  <si>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</si>
  <si>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</si>
  <si>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</si>
  <si>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</si>
  <si>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</si>
  <si>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</si>
  <si>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</si>
  <si>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</si>
  <si>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</si>
  <si>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</si>
  <si>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</si>
  <si>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</si>
  <si>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</si>
  <si>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</si>
  <si>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</si>
  <si>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</si>
  <si>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</si>
  <si>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</si>
  <si>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</si>
  <si>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</si>
  <si>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</si>
  <si>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</si>
  <si>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</si>
  <si>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</si>
  <si>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</si>
  <si>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</si>
  <si>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</si>
  <si>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</si>
  <si>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</si>
  <si>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</si>
  <si>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</si>
  <si>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</si>
  <si>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</si>
  <si>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</si>
  <si>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</si>
  <si>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</si>
  <si>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</si>
  <si>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</si>
  <si>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</si>
  <si>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</si>
  <si>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</si>
  <si>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</si>
  <si>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</si>
  <si>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</si>
  <si>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</si>
  <si>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</si>
  <si>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</si>
  <si>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</si>
  <si>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</si>
  <si>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</si>
  <si>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</si>
  <si>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</si>
  <si>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</si>
  <si>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</si>
  <si>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</si>
  <si>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</si>
  <si>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</si>
  <si>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</si>
  <si>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</si>
  <si>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</si>
  <si>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</si>
  <si>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</si>
  <si>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</si>
  <si>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</si>
  <si>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</si>
  <si>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</si>
  <si>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</si>
  <si>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</si>
  <si>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</si>
  <si>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</si>
  <si>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</si>
  <si>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</si>
  <si>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</si>
  <si>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</si>
  <si>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</si>
  <si>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</si>
  <si>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</si>
  <si>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</si>
  <si>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</si>
  <si>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</si>
  <si>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</si>
  <si>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</si>
  <si>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</si>
  <si>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</si>
  <si>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</si>
  <si>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</si>
  <si>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</si>
  <si>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</si>
  <si>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</si>
  <si>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</si>
  <si>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</si>
  <si>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</si>
  <si>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</si>
  <si>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</si>
  <si>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</si>
  <si>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</si>
  <si>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</si>
  <si>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</si>
  <si>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</si>
  <si>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</si>
  <si>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</si>
  <si>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</si>
  <si>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</si>
  <si>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</si>
  <si>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</si>
  <si>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</si>
  <si>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</si>
  <si>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</si>
  <si>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</si>
  <si>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</si>
  <si>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</si>
  <si>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</si>
  <si>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</si>
  <si>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</si>
  <si>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</si>
  <si>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</si>
  <si>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</si>
  <si>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</si>
  <si>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</si>
  <si>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</si>
  <si>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</si>
  <si>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</si>
  <si>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</si>
  <si>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</si>
  <si>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</si>
  <si>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</si>
  <si>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</si>
  <si>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</si>
  <si>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</si>
  <si>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</si>
  <si>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</si>
  <si>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</si>
  <si>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</si>
  <si>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</si>
  <si>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</si>
  <si>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</si>
  <si>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</si>
  <si>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</si>
  <si>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</si>
  <si>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</si>
  <si>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</si>
  <si>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</si>
  <si>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</si>
  <si>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</si>
  <si>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</si>
  <si>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</si>
  <si>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</si>
  <si>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</si>
  <si>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</si>
  <si>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</si>
  <si>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</si>
  <si>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</si>
  <si>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</si>
  <si>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</si>
  <si>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</si>
  <si>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</si>
  <si>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</si>
  <si>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</si>
  <si>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</si>
  <si>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</si>
  <si>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</si>
  <si>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</si>
  <si>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</si>
  <si>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</si>
  <si>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</si>
  <si>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</si>
  <si>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</si>
  <si>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</si>
  <si>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</si>
  <si>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</si>
  <si>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</si>
  <si>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</si>
  <si>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</si>
  <si>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</si>
  <si>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</si>
  <si>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</si>
  <si>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</si>
  <si>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</si>
  <si>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</si>
  <si>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</si>
  <si>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</si>
  <si>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</si>
  <si>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</si>
  <si>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</si>
  <si>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</si>
  <si>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</si>
  <si>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</si>
  <si>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</si>
  <si>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</si>
  <si>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</si>
  <si>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</si>
  <si>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</si>
  <si>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</si>
  <si>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</si>
  <si>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</si>
  <si>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</si>
  <si>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</si>
  <si>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</si>
  <si>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</si>
  <si>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</si>
  <si>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</si>
  <si>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</si>
  <si>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</si>
  <si>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</si>
  <si>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</si>
  <si>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</si>
  <si>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</si>
  <si>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</si>
  <si>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</si>
  <si>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</si>
  <si>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</si>
  <si>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</si>
  <si>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</si>
  <si>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</si>
  <si>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</si>
  <si>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</si>
  <si>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</si>
  <si>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</si>
  <si>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</si>
  <si>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</si>
  <si>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</si>
  <si>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</si>
  <si>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</si>
  <si>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</si>
  <si>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</si>
  <si>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</si>
  <si>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</si>
  <si>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</si>
  <si>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</si>
  <si>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</si>
  <si>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</si>
  <si>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</si>
  <si>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</si>
  <si>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</si>
  <si>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</si>
  <si>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</si>
  <si>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</si>
  <si>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</si>
  <si>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</si>
  <si>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</si>
  <si>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</si>
  <si>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</si>
  <si>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</si>
  <si>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</si>
  <si>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</si>
  <si>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</si>
  <si>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</si>
  <si>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</si>
  <si>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</si>
  <si>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</si>
  <si>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</si>
  <si>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</si>
  <si>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</si>
  <si>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</si>
  <si>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</si>
  <si>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</si>
  <si>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</si>
  <si>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</si>
  <si>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</si>
  <si>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</si>
  <si>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</si>
  <si>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</si>
  <si>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</si>
  <si>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</si>
  <si>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</si>
  <si>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</si>
  <si>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</si>
  <si>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</si>
  <si>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</si>
  <si>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</si>
  <si>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</si>
  <si>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</si>
  <si>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</si>
  <si>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</si>
  <si>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</si>
  <si>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</si>
  <si>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</si>
  <si>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</si>
  <si>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</si>
  <si>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</si>
  <si>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</si>
  <si>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</si>
  <si>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</si>
  <si>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</si>
  <si>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</si>
  <si>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</si>
  <si>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</si>
  <si>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</si>
  <si>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</si>
  <si>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</si>
  <si>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</si>
  <si>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</si>
  <si>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</si>
  <si>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</si>
  <si>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</si>
  <si>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</si>
  <si>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</si>
  <si>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</si>
  <si>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</si>
  <si>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</si>
  <si>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</si>
  <si>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</si>
  <si>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</si>
  <si>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</si>
  <si>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</si>
  <si>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</si>
  <si>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</si>
  <si>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</si>
  <si>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</si>
  <si>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</si>
  <si>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</si>
  <si>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</si>
  <si>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</si>
  <si>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</si>
  <si>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</si>
  <si>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</si>
  <si>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</si>
  <si>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</si>
  <si>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</si>
  <si>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</si>
  <si>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</si>
  <si>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</si>
  <si>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</si>
  <si>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</si>
  <si>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</si>
  <si>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</si>
  <si>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</si>
  <si>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</si>
  <si>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</si>
  <si>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</si>
  <si>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</si>
  <si>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</si>
  <si>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</si>
  <si>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</si>
  <si>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</si>
  <si>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</si>
  <si>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</si>
  <si>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</si>
  <si>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</si>
  <si>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</si>
  <si>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</si>
  <si>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</si>
  <si>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</si>
  <si>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</si>
  <si>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</si>
  <si>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</si>
  <si>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</si>
  <si>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</si>
  <si>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</si>
  <si>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</si>
  <si>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</si>
  <si>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</si>
  <si>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</si>
  <si>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</si>
  <si>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</si>
  <si>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</si>
  <si>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</si>
  <si>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</si>
  <si>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</si>
  <si>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</si>
  <si>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</si>
  <si>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</si>
  <si>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</si>
  <si>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</si>
  <si>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</si>
  <si>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</si>
  <si>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</si>
  <si>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</si>
  <si>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</si>
  <si>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</si>
  <si>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</si>
  <si>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</si>
  <si>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</si>
  <si>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</si>
  <si>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</si>
  <si>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</si>
  <si>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</si>
  <si>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</si>
  <si>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</si>
  <si>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</si>
  <si>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</si>
  <si>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</si>
  <si>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</si>
  <si>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</si>
  <si>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</si>
  <si>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</si>
  <si>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</si>
  <si>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</si>
  <si>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</si>
  <si>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</si>
  <si>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</si>
  <si>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</si>
  <si>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</si>
  <si>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</si>
  <si>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</si>
  <si>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</si>
  <si>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</si>
  <si>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</si>
  <si>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</si>
  <si>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</si>
  <si>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</si>
  <si>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</si>
  <si>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</si>
  <si>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</si>
  <si>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</si>
  <si>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</si>
  <si>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</si>
  <si>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</si>
  <si>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</si>
  <si>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</si>
  <si>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</si>
  <si>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</si>
  <si>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</si>
  <si>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</si>
  <si>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</si>
  <si>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</si>
  <si>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</si>
  <si>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</si>
  <si>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</si>
  <si>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</si>
  <si>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</si>
  <si>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</si>
  <si>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</si>
  <si>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</si>
  <si>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</si>
  <si>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</si>
  <si>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</si>
  <si>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</si>
  <si>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</si>
  <si>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</si>
  <si>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</si>
  <si>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</si>
  <si>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</si>
  <si>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</si>
  <si>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</si>
  <si>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</si>
  <si>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</si>
  <si>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</si>
  <si>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</si>
  <si>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</si>
  <si>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</si>
  <si>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</si>
  <si>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</si>
  <si>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</si>
  <si>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</si>
  <si>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</si>
  <si>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</si>
  <si>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</si>
  <si>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</si>
  <si>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</si>
  <si>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</si>
  <si>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</si>
  <si>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</si>
  <si>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</si>
  <si>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</si>
  <si>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</si>
  <si>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</si>
  <si>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</si>
  <si>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</si>
  <si>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</si>
  <si>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</si>
  <si>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</si>
  <si>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</si>
  <si>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</si>
  <si>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</si>
  <si>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</si>
  <si>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</si>
  <si>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</si>
  <si>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</si>
  <si>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</si>
  <si>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</si>
  <si>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</si>
  <si>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</si>
  <si>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</si>
  <si>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</si>
  <si>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</si>
  <si>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</si>
  <si>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</si>
  <si>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</si>
  <si>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</si>
  <si>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</si>
  <si>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</si>
  <si>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</si>
  <si>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</si>
  <si>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</si>
  <si>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</si>
  <si>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</si>
  <si>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</si>
  <si>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</si>
  <si>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</si>
  <si>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</si>
  <si>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</si>
  <si>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</si>
  <si>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</si>
  <si>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</si>
  <si>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</si>
  <si>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</si>
  <si>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</si>
  <si>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</si>
  <si>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</si>
  <si>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</si>
  <si>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</si>
  <si>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</si>
  <si>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</si>
  <si>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</si>
  <si>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</si>
  <si>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</si>
  <si>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</si>
  <si>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</si>
  <si>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</si>
  <si>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</si>
  <si>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</si>
  <si>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</si>
  <si>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</si>
  <si>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</si>
  <si>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</si>
  <si>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</si>
  <si>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</si>
  <si>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</si>
  <si>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</si>
  <si>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</si>
  <si>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</si>
  <si>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</si>
  <si>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</si>
  <si>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</si>
  <si>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</si>
  <si>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</si>
  <si>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</si>
  <si>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</si>
  <si>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</si>
  <si>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</si>
  <si>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</si>
  <si>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</si>
  <si>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</si>
  <si>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</si>
  <si>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</si>
  <si>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</si>
  <si>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</si>
  <si>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</si>
  <si>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</si>
  <si>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</si>
  <si>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</si>
  <si>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</si>
  <si>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</si>
  <si>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</si>
  <si>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</si>
  <si>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</si>
  <si>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</si>
  <si>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</si>
  <si>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</si>
  <si>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</si>
  <si>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</si>
  <si>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</si>
  <si>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</si>
  <si>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</si>
  <si>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</si>
  <si>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</si>
  <si>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</si>
  <si>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</si>
  <si>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</si>
  <si>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</si>
  <si>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</si>
  <si>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</si>
  <si>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</si>
  <si>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</si>
  <si>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</si>
  <si>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</si>
  <si>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</si>
  <si>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</si>
  <si>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</si>
  <si>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</si>
  <si>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</si>
  <si>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</si>
  <si>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</si>
  <si>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</si>
  <si>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</si>
  <si>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</si>
  <si>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</si>
  <si>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</si>
  <si>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</si>
  <si>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</si>
  <si>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</si>
  <si>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</si>
  <si>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</si>
  <si>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</si>
  <si>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</si>
  <si>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</si>
  <si>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</si>
  <si>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</si>
  <si>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</si>
  <si>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</si>
  <si>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</si>
  <si>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</si>
  <si>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</si>
  <si>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</si>
  <si>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</si>
  <si>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</si>
  <si>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</si>
  <si>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</si>
  <si>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</si>
  <si>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</si>
  <si>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</si>
  <si>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</si>
  <si>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</si>
  <si>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</si>
  <si>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</si>
  <si>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</si>
  <si>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</si>
  <si>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</si>
  <si>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</si>
  <si>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</si>
  <si>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</si>
  <si>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</si>
  <si>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</si>
  <si>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</si>
  <si>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</si>
  <si>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</si>
  <si>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</si>
  <si>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</si>
  <si>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</si>
  <si>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</si>
  <si>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</si>
  <si>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</si>
  <si>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</si>
  <si>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</si>
  <si>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</si>
  <si>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</si>
  <si>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</si>
  <si>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</si>
  <si>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</si>
  <si>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</si>
  <si>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</si>
  <si>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</si>
  <si>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</si>
  <si>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</si>
  <si>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</si>
  <si>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</si>
  <si>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</si>
  <si>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</si>
  <si>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</si>
  <si>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</si>
  <si>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</si>
  <si>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</si>
  <si>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</si>
  <si>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</si>
  <si>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</si>
  <si>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</si>
  <si>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</si>
  <si>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</si>
  <si>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</si>
  <si>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</si>
  <si>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</si>
  <si>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</si>
  <si>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</si>
  <si>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</si>
  <si>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</si>
  <si>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</si>
  <si>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</si>
  <si>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</si>
  <si>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</si>
  <si>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</si>
  <si>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</si>
  <si>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</si>
  <si>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</si>
  <si>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</si>
  <si>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</si>
  <si>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</si>
  <si>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</si>
  <si>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</si>
  <si>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</si>
  <si>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</si>
  <si>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</si>
  <si>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</si>
  <si>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</si>
  <si>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</si>
  <si>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</si>
  <si>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</si>
  <si>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</si>
  <si>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</si>
  <si>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</si>
  <si>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</si>
  <si>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</si>
  <si>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</si>
  <si>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</si>
  <si>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</si>
  <si>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</si>
  <si>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</si>
  <si>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</si>
  <si>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</si>
  <si>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</si>
  <si>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</si>
  <si>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</si>
  <si>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</si>
  <si>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</si>
  <si>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</si>
  <si>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</si>
  <si>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</si>
  <si>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</si>
  <si>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</si>
  <si>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</si>
  <si>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</si>
  <si>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</si>
  <si>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</si>
  <si>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</si>
  <si>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</si>
  <si>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</si>
  <si>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</si>
  <si>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</si>
  <si>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</si>
  <si>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</si>
  <si>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</si>
  <si>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</si>
  <si>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</si>
  <si>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</si>
  <si>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</si>
  <si>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</si>
  <si>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</si>
  <si>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</si>
  <si>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</si>
  <si>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</si>
  <si>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</si>
  <si>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</si>
  <si>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</si>
  <si>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</si>
  <si>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</si>
  <si>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</si>
  <si>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</si>
  <si>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</si>
  <si>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</si>
  <si>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</si>
  <si>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</si>
  <si>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</si>
  <si>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</si>
  <si>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</si>
  <si>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</si>
  <si>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</si>
  <si>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</si>
  <si>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</si>
  <si>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</si>
  <si>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</si>
  <si>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</si>
  <si>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</si>
  <si>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</si>
  <si>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</si>
  <si>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</si>
  <si>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</si>
  <si>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</si>
  <si>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</si>
  <si>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</si>
  <si>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</si>
  <si>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</si>
  <si>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</si>
  <si>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</si>
  <si>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</si>
  <si>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</si>
  <si>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</si>
  <si>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</si>
  <si>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</si>
  <si>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</si>
  <si>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</si>
  <si>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</si>
  <si>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</si>
  <si>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</si>
  <si>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</si>
  <si>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</si>
  <si>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</si>
  <si>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</si>
  <si>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</si>
  <si>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</si>
  <si>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</si>
  <si>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</si>
  <si>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</si>
  <si>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</si>
  <si>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</si>
  <si>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</si>
  <si>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</si>
  <si>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</si>
  <si>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</si>
  <si>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</si>
  <si>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</si>
  <si>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</si>
  <si>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</si>
  <si>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</si>
  <si>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</si>
  <si>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</si>
  <si>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</si>
  <si>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</si>
  <si>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</si>
  <si>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</si>
  <si>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</si>
  <si>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</si>
  <si>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</si>
  <si>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</si>
  <si>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</si>
  <si>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</si>
  <si>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</si>
  <si>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</si>
  <si>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</si>
  <si>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</si>
  <si>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</si>
  <si>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</si>
  <si>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</si>
  <si>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</si>
  <si>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</si>
  <si>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</si>
  <si>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</si>
  <si>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</si>
  <si>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</si>
  <si>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</si>
  <si>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</si>
  <si>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</si>
  <si>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</si>
  <si>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</si>
  <si>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</si>
  <si>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</si>
  <si>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</si>
  <si>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</si>
  <si>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</si>
  <si>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</si>
  <si>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</si>
  <si>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</si>
  <si>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</si>
  <si>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</si>
  <si>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</si>
  <si>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</si>
  <si>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</si>
  <si>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</si>
  <si>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</si>
  <si>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</si>
  <si>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</si>
  <si>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</si>
  <si>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</si>
  <si>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</si>
  <si>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</si>
  <si>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</si>
  <si>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</si>
  <si>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</si>
  <si>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</si>
  <si>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</si>
  <si>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</si>
  <si>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</si>
  <si>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</si>
  <si>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</si>
  <si>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</si>
  <si>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</si>
  <si>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</si>
  <si>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</si>
  <si>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</si>
  <si>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</si>
  <si>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</si>
  <si>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</si>
  <si>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</si>
  <si>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</si>
  <si>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</si>
  <si>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</si>
  <si>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</si>
  <si>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</si>
  <si>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</si>
  <si>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</si>
  <si>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</si>
  <si>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</si>
  <si>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</si>
  <si>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</si>
  <si>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</si>
  <si>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</si>
  <si>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</si>
  <si>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</si>
  <si>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</si>
  <si>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</si>
  <si>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</si>
  <si>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</si>
  <si>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</si>
  <si>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</si>
  <si>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</si>
  <si>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</si>
  <si>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</si>
  <si>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</si>
  <si>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</si>
  <si>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</si>
  <si>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</si>
  <si>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</si>
  <si>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</si>
  <si>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</si>
  <si>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</si>
  <si>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</si>
  <si>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</si>
  <si>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</si>
  <si>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</si>
  <si>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</si>
  <si>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</si>
  <si>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</si>
  <si>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</si>
  <si>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</si>
  <si>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</si>
  <si>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</si>
  <si>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</si>
  <si>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</si>
  <si>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</si>
  <si>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</si>
  <si>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</si>
  <si>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</si>
  <si>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</si>
  <si>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</si>
  <si>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</si>
  <si>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</si>
  <si>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</si>
  <si>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</si>
  <si>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</si>
  <si>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</si>
  <si>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</si>
  <si>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</si>
  <si>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</si>
  <si>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</si>
  <si>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</si>
  <si>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</si>
  <si>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</si>
  <si>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</si>
  <si>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</si>
  <si>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</si>
  <si>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</si>
  <si>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</si>
  <si>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</si>
  <si>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</si>
  <si>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</si>
  <si>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</si>
  <si>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</si>
  <si>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</si>
  <si>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</si>
  <si>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</si>
  <si>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</si>
  <si>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</si>
  <si>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</si>
  <si>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</si>
  <si>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</si>
  <si>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</si>
  <si>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</si>
  <si>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</si>
  <si>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</si>
  <si>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</si>
  <si>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</si>
  <si>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</si>
  <si>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</si>
  <si>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</si>
  <si>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</si>
  <si>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</si>
  <si>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</si>
  <si>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</si>
  <si>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</si>
  <si>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</si>
  <si>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</si>
  <si>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</si>
  <si>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</si>
  <si>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</si>
  <si>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</si>
  <si>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</si>
  <si>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</si>
  <si>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</si>
  <si>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</si>
  <si>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</si>
  <si>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</si>
  <si>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</si>
  <si>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</si>
  <si>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</si>
  <si>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</si>
  <si>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</si>
  <si>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</si>
  <si>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</si>
  <si>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</si>
  <si>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</si>
  <si>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</si>
  <si>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</si>
  <si>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</si>
  <si>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</si>
  <si>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</si>
  <si>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</si>
  <si>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</si>
  <si>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</si>
  <si>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</si>
  <si>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</si>
  <si>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</si>
  <si>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</si>
  <si>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</si>
  <si>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</si>
  <si>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</si>
  <si>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</si>
  <si>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</si>
  <si>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</si>
  <si>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</si>
  <si>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</si>
  <si>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</si>
  <si>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</si>
  <si>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</si>
  <si>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</si>
  <si>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</si>
  <si>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</si>
  <si>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</si>
  <si>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</si>
  <si>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</si>
  <si>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</si>
  <si>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</si>
  <si>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</si>
  <si>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</si>
  <si>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</si>
  <si>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</si>
  <si>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</si>
  <si>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</si>
  <si>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</si>
  <si>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</si>
  <si>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</si>
  <si>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</si>
  <si>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</si>
  <si>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</si>
  <si>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</si>
  <si>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</si>
  <si>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</si>
  <si>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</si>
  <si>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</si>
  <si>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</si>
  <si>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</si>
  <si>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</si>
  <si>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</si>
  <si>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</si>
  <si>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</si>
  <si>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</si>
  <si>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</si>
  <si>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</si>
  <si>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</si>
  <si>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</si>
  <si>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</si>
  <si>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</si>
  <si>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</si>
  <si>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</si>
  <si>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</si>
  <si>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</si>
  <si>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</si>
  <si>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</si>
  <si>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</si>
  <si>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</si>
  <si>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</si>
  <si>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</si>
  <si>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</si>
  <si>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</si>
  <si>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</si>
  <si>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</si>
  <si>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</si>
  <si>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</si>
  <si>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</si>
  <si>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</si>
  <si>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</si>
  <si>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</si>
  <si>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</si>
  <si>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</si>
  <si>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</si>
  <si>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</si>
  <si>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</si>
  <si>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</si>
  <si>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</si>
  <si>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</si>
  <si>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</si>
  <si>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</si>
  <si>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</si>
  <si>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</si>
  <si>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</si>
  <si>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</si>
  <si>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</si>
  <si>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</si>
  <si>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</si>
  <si>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</si>
  <si>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</si>
  <si>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</si>
  <si>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</si>
  <si>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</si>
  <si>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</si>
  <si>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</si>
  <si>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</si>
  <si>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</si>
  <si>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</si>
  <si>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</si>
  <si>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</si>
  <si>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</si>
  <si>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</si>
  <si>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</si>
  <si>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</si>
  <si>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</si>
  <si>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</si>
  <si>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</si>
  <si>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</si>
  <si>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</si>
  <si>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</si>
  <si>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</si>
  <si>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</si>
  <si>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</si>
  <si>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</si>
  <si>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</si>
  <si>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</si>
  <si>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</si>
  <si>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</si>
  <si>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</si>
  <si>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</si>
  <si>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</si>
  <si>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</si>
  <si>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</si>
  <si>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</si>
  <si>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</si>
  <si>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</si>
  <si>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</si>
  <si>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</si>
  <si>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</si>
  <si>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</si>
  <si>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</si>
  <si>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</si>
  <si>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</si>
  <si>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</si>
  <si>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</si>
  <si>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</si>
  <si>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</si>
  <si>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</si>
  <si>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</si>
  <si>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</si>
  <si>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</si>
  <si>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</si>
  <si>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</si>
  <si>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</si>
  <si>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</si>
  <si>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</si>
  <si>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</si>
  <si>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</si>
  <si>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</si>
  <si>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</si>
  <si>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</si>
  <si>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</si>
  <si>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</si>
  <si>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</si>
  <si>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</si>
  <si>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</si>
  <si>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</si>
  <si>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</si>
  <si>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</si>
  <si>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</si>
  <si>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</si>
  <si>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</si>
  <si>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</si>
  <si>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</si>
  <si>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</si>
  <si>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</si>
  <si>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</si>
  <si>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</si>
  <si>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</si>
  <si>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</si>
  <si>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</si>
  <si>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</si>
  <si>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</si>
  <si>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</si>
  <si>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</si>
  <si>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</si>
  <si>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</si>
  <si>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</si>
  <si>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</si>
  <si>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</si>
  <si>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</si>
  <si>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</si>
  <si>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</si>
  <si>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</si>
  <si>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</si>
  <si>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</si>
  <si>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</si>
  <si>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</si>
  <si>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</si>
  <si>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</si>
  <si>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</si>
  <si>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</si>
  <si>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</si>
  <si>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</si>
  <si>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</si>
  <si>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</si>
  <si>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</si>
  <si>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</si>
  <si>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</si>
  <si>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</si>
  <si>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</si>
  <si>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</si>
  <si>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</si>
  <si>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</si>
  <si>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</si>
  <si>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</si>
  <si>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</si>
  <si>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</si>
  <si>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</si>
  <si>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</si>
  <si>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</si>
  <si>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</si>
  <si>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</si>
  <si>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</si>
  <si>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</si>
  <si>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</si>
  <si>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</si>
  <si>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</si>
  <si>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</si>
  <si>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</si>
  <si>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</si>
  <si>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</si>
  <si>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</si>
  <si>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</si>
  <si>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</si>
  <si>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</si>
  <si>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</si>
  <si>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</si>
  <si>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</si>
  <si>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</si>
  <si>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</si>
  <si>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</si>
  <si>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</si>
  <si>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</si>
  <si>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</si>
  <si>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</si>
  <si>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</si>
  <si>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</si>
  <si>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</si>
  <si>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</si>
  <si>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</si>
  <si>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</si>
  <si>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</si>
  <si>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</si>
  <si>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</si>
  <si>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</si>
  <si>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</si>
  <si>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</si>
  <si>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</si>
  <si>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</si>
  <si>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</si>
  <si>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</si>
  <si>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</si>
  <si>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</si>
  <si>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</si>
  <si>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</si>
  <si>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</si>
  <si>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</si>
  <si>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</si>
  <si>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</si>
  <si>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</si>
  <si>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</si>
  <si>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</si>
  <si>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</si>
  <si>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</si>
  <si>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</si>
  <si>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</si>
  <si>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</si>
  <si>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</si>
  <si>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</si>
  <si>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</si>
  <si>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</si>
  <si>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</si>
  <si>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</si>
  <si>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</si>
  <si>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</si>
  <si>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</si>
  <si>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</si>
  <si>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</si>
  <si>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</si>
  <si>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</si>
  <si>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</si>
  <si>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</si>
  <si>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</si>
  <si>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</si>
  <si>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</si>
  <si>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</si>
  <si>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</si>
  <si>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</si>
  <si>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</si>
  <si>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</si>
  <si>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</si>
  <si>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</si>
  <si>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</si>
  <si>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</si>
  <si>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</si>
  <si>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</si>
  <si>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</si>
  <si>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</si>
  <si>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</si>
  <si>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</si>
  <si>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</si>
  <si>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</si>
  <si>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</si>
  <si>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</si>
  <si>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</si>
  <si>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</si>
  <si>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</si>
  <si>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</si>
  <si>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</si>
  <si>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</si>
  <si>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</si>
  <si>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</si>
  <si>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</si>
  <si>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</si>
  <si>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</si>
  <si>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</si>
  <si>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</si>
  <si>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</si>
  <si>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</si>
  <si>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</si>
  <si>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</si>
  <si>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</si>
  <si>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</si>
  <si>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</si>
  <si>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</si>
  <si>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</si>
  <si>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</si>
  <si>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</si>
  <si>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</si>
  <si>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</si>
  <si>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</si>
  <si>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</si>
  <si>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</si>
  <si>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</si>
  <si>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</si>
  <si>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</si>
  <si>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</si>
  <si>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</si>
  <si>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</si>
  <si>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</si>
  <si>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</si>
  <si>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</si>
  <si>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</si>
  <si>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</si>
  <si>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</si>
  <si>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</si>
  <si>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</si>
  <si>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</si>
  <si>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</si>
  <si>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</si>
  <si>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</si>
  <si>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</si>
  <si>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</si>
  <si>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</si>
  <si>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</si>
  <si>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</si>
  <si>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</si>
  <si>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</si>
  <si>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</si>
  <si>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</si>
  <si>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</si>
  <si>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</si>
  <si>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</si>
  <si>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</si>
  <si>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</si>
  <si>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</si>
  <si>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</si>
  <si>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</si>
  <si>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</si>
  <si>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</si>
  <si>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</si>
  <si>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</si>
  <si>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</si>
  <si>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</si>
  <si>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</si>
  <si>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</si>
  <si>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</si>
  <si>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</si>
  <si>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</si>
  <si>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</si>
  <si>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</si>
  <si>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</si>
  <si>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</si>
  <si>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</si>
  <si>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</si>
  <si>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</si>
  <si>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</si>
  <si>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</si>
  <si>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</si>
  <si>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</si>
  <si>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</si>
  <si>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</si>
  <si>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</si>
  <si>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</si>
  <si>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</si>
  <si>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</si>
  <si>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</si>
  <si>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</si>
  <si>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</si>
  <si>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</si>
  <si>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</si>
  <si>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</si>
  <si>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</si>
  <si>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</si>
  <si>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</si>
  <si>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</si>
  <si>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</si>
  <si>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</si>
  <si>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</si>
  <si>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</si>
  <si>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</si>
  <si>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</si>
  <si>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</si>
  <si>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</si>
  <si>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</si>
  <si>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</si>
  <si>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</si>
  <si>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</si>
  <si>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</si>
  <si>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</si>
  <si>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</si>
  <si>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</si>
  <si>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</si>
  <si>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</si>
  <si>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</si>
  <si>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</si>
  <si>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</si>
  <si>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</si>
  <si>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</si>
  <si>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</si>
  <si>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</si>
  <si>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</si>
  <si>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</si>
  <si>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</si>
  <si>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</si>
  <si>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</si>
  <si>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</si>
  <si>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</si>
  <si>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</si>
  <si>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</si>
  <si>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</si>
  <si>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</si>
  <si>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</si>
  <si>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</si>
  <si>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</si>
  <si>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</si>
  <si>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</si>
  <si>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</si>
  <si>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</si>
  <si>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</si>
  <si>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</si>
  <si>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</si>
  <si>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</si>
  <si>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</si>
  <si>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</si>
  <si>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</si>
  <si>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</si>
  <si>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</si>
  <si>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</si>
  <si>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</si>
  <si>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</si>
  <si>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</si>
  <si>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</si>
  <si>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</si>
  <si>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</si>
  <si>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</si>
  <si>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</si>
  <si>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</si>
  <si>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</si>
  <si>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</si>
  <si>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</si>
  <si>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</si>
  <si>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</si>
  <si>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</si>
  <si>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</si>
  <si>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</si>
  <si>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</si>
  <si>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</si>
  <si>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</si>
  <si>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</si>
  <si>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</si>
  <si>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</si>
  <si>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</si>
  <si>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</si>
  <si>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</si>
  <si>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</si>
  <si>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</si>
  <si>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</si>
  <si>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</si>
  <si>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</si>
  <si>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</si>
  <si>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</si>
  <si>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</si>
  <si>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</si>
  <si>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</si>
  <si>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</si>
  <si>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</si>
  <si>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</si>
  <si>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</si>
  <si>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</si>
  <si>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</si>
  <si>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</si>
  <si>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</si>
  <si>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</si>
  <si>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</si>
  <si>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</si>
  <si>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</si>
  <si>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</si>
  <si>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</si>
  <si>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</si>
  <si>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</si>
  <si>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</si>
  <si>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</si>
  <si>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</si>
  <si>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</si>
  <si>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</si>
  <si>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</si>
  <si>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</si>
  <si>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</si>
  <si>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</si>
  <si>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</si>
  <si>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</si>
  <si>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</si>
  <si>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</si>
  <si>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</si>
  <si>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</si>
  <si>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</si>
  <si>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</si>
  <si>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</si>
  <si>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</si>
  <si>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</si>
  <si>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</si>
  <si>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</si>
  <si>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</si>
  <si>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</si>
  <si>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</si>
  <si>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</si>
  <si>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</si>
  <si>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</si>
  <si>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</si>
  <si>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</si>
  <si>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</si>
  <si>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</si>
  <si>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</si>
  <si>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</si>
  <si>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</si>
  <si>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</si>
  <si>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</si>
  <si>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</si>
  <si>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</si>
  <si>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</si>
  <si>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</si>
  <si>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</si>
  <si>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</si>
  <si>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</si>
  <si>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</si>
  <si>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</si>
  <si>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</si>
  <si>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</si>
  <si>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</si>
  <si>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</si>
  <si>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</si>
  <si>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</si>
  <si>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</si>
  <si>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</si>
  <si>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</si>
  <si>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</si>
  <si>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</si>
  <si>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</si>
  <si>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</si>
  <si>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</si>
  <si>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</si>
  <si>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</si>
  <si>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</si>
  <si>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</si>
  <si>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</si>
  <si>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</si>
  <si>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</si>
  <si>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</si>
  <si>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</si>
  <si>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</si>
  <si>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</si>
  <si>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</si>
  <si>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</si>
  <si>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</si>
  <si>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</si>
  <si>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</si>
  <si>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</si>
  <si>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</si>
  <si>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</si>
  <si>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</si>
  <si>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</si>
  <si>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</si>
  <si>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</si>
  <si>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</si>
  <si>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</si>
  <si>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</si>
  <si>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</si>
  <si>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</si>
  <si>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</si>
  <si>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</si>
  <si>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</si>
  <si>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</si>
  <si>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</si>
  <si>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</si>
  <si>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</si>
  <si>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</si>
  <si>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</si>
  <si>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</si>
  <si>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</si>
  <si>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</si>
  <si>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</si>
  <si>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</si>
  <si>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</si>
  <si>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</si>
  <si>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</si>
  <si>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</si>
  <si>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</si>
  <si>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</si>
  <si>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</si>
  <si>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</si>
  <si>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</si>
  <si>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</si>
  <si>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</si>
  <si>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</si>
  <si>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</si>
  <si>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</si>
  <si>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</si>
  <si>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</si>
  <si>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</si>
  <si>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</si>
  <si>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</si>
  <si>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</si>
  <si>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</si>
  <si>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</si>
  <si>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</si>
  <si>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</si>
  <si>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</si>
  <si>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</si>
  <si>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</si>
  <si>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</si>
  <si>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</si>
  <si>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</si>
  <si>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</si>
  <si>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</si>
  <si>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</si>
  <si>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</si>
  <si>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</si>
  <si>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</si>
  <si>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</si>
  <si>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</si>
  <si>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</si>
  <si>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</si>
  <si>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</si>
  <si>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</si>
  <si>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</si>
  <si>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</si>
  <si>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</si>
  <si>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</si>
  <si>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</si>
  <si>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</si>
  <si>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</si>
  <si>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</si>
  <si>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</si>
  <si>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</si>
  <si>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</si>
  <si>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</si>
  <si>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</si>
  <si>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</si>
  <si>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</si>
  <si>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</si>
  <si>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</si>
  <si>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</si>
  <si>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</si>
  <si>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</si>
  <si>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</si>
  <si>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</si>
  <si>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</si>
  <si>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</si>
  <si>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</si>
  <si>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</si>
  <si>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</si>
  <si>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</si>
  <si>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</si>
  <si>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</si>
  <si>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</si>
  <si>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</si>
  <si>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</si>
  <si>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</si>
  <si>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</si>
  <si>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</si>
  <si>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</si>
  <si>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</si>
  <si>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</si>
  <si>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</si>
  <si>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</si>
  <si>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</si>
  <si>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</si>
  <si>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</si>
  <si>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</si>
  <si>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</si>
  <si>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</si>
  <si>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</si>
  <si>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</si>
  <si>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</si>
  <si>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</si>
  <si>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</si>
  <si>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</si>
  <si>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</si>
  <si>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</si>
  <si>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</si>
  <si>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</si>
  <si>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</si>
  <si>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</si>
  <si>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</si>
  <si>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</si>
  <si>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</si>
  <si>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</si>
  <si>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</si>
  <si>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</si>
  <si>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</si>
  <si>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</si>
  <si>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</si>
  <si>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</si>
  <si>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</si>
  <si>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</si>
  <si>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</si>
  <si>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</si>
  <si>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</si>
  <si>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</si>
  <si>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</si>
  <si>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</si>
  <si>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</si>
  <si>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</si>
  <si>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</si>
  <si>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</si>
  <si>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</si>
  <si>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</si>
  <si>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</si>
  <si>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</si>
  <si>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</si>
  <si>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</si>
  <si>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</si>
  <si>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</si>
  <si>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</si>
  <si>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</si>
  <si>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</si>
  <si>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</si>
  <si>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</si>
  <si>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</si>
  <si>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</si>
  <si>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</si>
  <si>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</si>
  <si>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</si>
  <si>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</si>
  <si>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</si>
  <si>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</si>
  <si>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</si>
  <si>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</si>
  <si>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</si>
  <si>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</si>
  <si>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</si>
  <si>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</si>
  <si>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</si>
  <si>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</si>
  <si>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</si>
  <si>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</si>
  <si>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</si>
  <si>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</si>
  <si>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</si>
  <si>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</si>
  <si>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</si>
  <si>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</si>
  <si>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</si>
  <si>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</si>
  <si>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</si>
  <si>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</si>
  <si>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</si>
  <si>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</si>
  <si>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</si>
  <si>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</si>
  <si>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</si>
  <si>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</si>
  <si>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</si>
  <si>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</si>
  <si>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</si>
  <si>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</si>
  <si>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</si>
  <si>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</si>
  <si>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</si>
  <si>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</si>
  <si>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</si>
  <si>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</si>
  <si>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</si>
  <si>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</si>
  <si>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</si>
  <si>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</si>
  <si>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</si>
  <si>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</si>
  <si>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</si>
  <si>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</si>
  <si>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</si>
  <si>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</si>
  <si>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</si>
  <si>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</si>
  <si>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</si>
  <si>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</si>
  <si>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</si>
  <si>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</si>
  <si>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</si>
  <si>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</si>
  <si>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</si>
  <si>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</si>
  <si>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</si>
  <si>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</si>
  <si>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</si>
  <si>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</si>
  <si>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</si>
  <si>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</si>
  <si>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</si>
  <si>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</si>
  <si>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</si>
  <si>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</si>
  <si>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</si>
  <si>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</si>
  <si>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</si>
  <si>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</si>
  <si>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</si>
  <si>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</si>
  <si>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</si>
  <si>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</si>
  <si>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</si>
  <si>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</si>
  <si>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</si>
  <si>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</si>
  <si>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</si>
  <si>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</si>
  <si>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</si>
  <si>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</si>
  <si>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</si>
  <si>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</si>
  <si>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</si>
  <si>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</si>
  <si>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</si>
  <si>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</si>
  <si>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</si>
  <si>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</si>
  <si>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</si>
  <si>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</si>
  <si>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</si>
  <si>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</si>
  <si>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</si>
  <si>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</si>
  <si>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</si>
  <si>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</si>
  <si>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</si>
  <si>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</si>
  <si>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</si>
  <si>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</si>
  <si>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</si>
  <si>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</si>
  <si>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</si>
  <si>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</si>
  <si>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</si>
  <si>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</si>
  <si>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</si>
  <si>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</si>
  <si>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</si>
  <si>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</si>
  <si>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</si>
  <si>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</si>
  <si>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</si>
  <si>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</si>
  <si>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</si>
  <si>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</si>
  <si>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</si>
  <si>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</si>
  <si>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</si>
  <si>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</si>
  <si>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</si>
  <si>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</si>
  <si>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</si>
  <si>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</si>
  <si>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</si>
  <si>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</si>
  <si>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</si>
  <si>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</si>
  <si>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</si>
  <si>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</si>
  <si>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</si>
  <si>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</si>
  <si>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</si>
  <si>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</si>
  <si>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</si>
  <si>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</si>
  <si>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</si>
  <si>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</si>
  <si>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</si>
  <si>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</si>
  <si>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</si>
  <si>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</si>
  <si>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</si>
  <si>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</si>
  <si>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</si>
  <si>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</si>
  <si>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</si>
  <si>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</si>
  <si>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</si>
  <si>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</si>
  <si>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</si>
  <si>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</si>
  <si>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</si>
  <si>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</si>
  <si>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</si>
  <si>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</si>
  <si>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</si>
  <si>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</si>
  <si>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</si>
  <si>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</si>
  <si>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</si>
  <si>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</si>
  <si>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</si>
  <si>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</si>
  <si>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</si>
  <si>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</si>
  <si>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</si>
  <si>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</si>
  <si>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</si>
  <si>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</si>
  <si>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</si>
  <si>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</si>
  <si>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</si>
  <si>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</si>
  <si>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</si>
  <si>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</si>
  <si>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</si>
  <si>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</si>
  <si>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</si>
  <si>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</si>
  <si>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</si>
  <si>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</si>
  <si>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</si>
  <si>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</si>
  <si>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</si>
  <si>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</si>
  <si>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</si>
  <si>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</si>
  <si>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</si>
  <si>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</si>
  <si>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</si>
  <si>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</si>
  <si>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</si>
  <si>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</si>
  <si>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</si>
  <si>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</si>
  <si>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</si>
  <si>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</si>
  <si>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</si>
  <si>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</si>
  <si>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</si>
  <si>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</si>
  <si>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</si>
  <si>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</si>
  <si>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</si>
  <si>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</si>
  <si>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</si>
  <si>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</si>
  <si>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</si>
  <si>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</si>
  <si>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</si>
  <si>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</si>
  <si>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</si>
  <si>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</si>
  <si>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</si>
  <si>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</si>
  <si>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</si>
  <si>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</si>
  <si>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</si>
  <si>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</si>
  <si>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</si>
  <si>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</si>
  <si>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</si>
  <si>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</si>
  <si>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</si>
  <si>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</si>
  <si>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</si>
  <si>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</si>
  <si>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</si>
  <si>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</si>
  <si>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</si>
  <si>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</si>
  <si>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</si>
  <si>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</si>
  <si>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</si>
  <si>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</si>
  <si>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</si>
  <si>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</si>
  <si>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</si>
  <si>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</si>
  <si>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</si>
  <si>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</si>
  <si>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</si>
  <si>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</si>
  <si>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</si>
  <si>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</si>
  <si>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</si>
  <si>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</si>
  <si>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</si>
  <si>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</si>
  <si>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</si>
  <si>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</si>
  <si>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</si>
  <si>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</si>
  <si>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</si>
  <si>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</si>
  <si>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</si>
  <si>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</si>
  <si>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</si>
  <si>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</si>
  <si>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</si>
  <si>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</si>
  <si>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</si>
  <si>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</si>
  <si>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</si>
  <si>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</si>
  <si>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</si>
  <si>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</si>
  <si>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</si>
  <si>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</si>
  <si>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</si>
  <si>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</si>
  <si>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</si>
  <si>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</si>
  <si>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</si>
  <si>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</si>
  <si>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</si>
  <si>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</si>
  <si>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</si>
  <si>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</si>
  <si>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</si>
  <si>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</si>
  <si>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</si>
  <si>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</si>
  <si>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</si>
  <si>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</si>
  <si>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</si>
  <si>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</si>
  <si>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</si>
  <si>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</si>
  <si>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</si>
  <si>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</si>
  <si>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</si>
  <si>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</si>
  <si>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</si>
  <si>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</si>
  <si>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</si>
  <si>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</si>
  <si>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</si>
  <si>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</si>
  <si>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</si>
  <si>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</si>
  <si>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</si>
  <si>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</si>
  <si>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</si>
  <si>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</si>
  <si>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</si>
  <si>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</si>
  <si>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</si>
  <si>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</si>
  <si>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</si>
  <si>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</si>
  <si>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</si>
  <si>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</si>
  <si>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</si>
  <si>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</si>
  <si>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</si>
  <si>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</si>
  <si>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</si>
  <si>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</si>
  <si>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</si>
  <si>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</si>
  <si>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</si>
  <si>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</si>
  <si>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</si>
  <si>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</si>
  <si>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</si>
  <si>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</si>
  <si>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</si>
  <si>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</si>
  <si>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</si>
  <si>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</si>
  <si>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</si>
  <si>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</si>
  <si>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</si>
  <si>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</si>
  <si>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</si>
  <si>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</si>
  <si>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</si>
  <si>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</si>
  <si>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</si>
  <si>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</si>
  <si>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</si>
  <si>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</si>
  <si>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</si>
  <si>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</si>
  <si>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</si>
  <si>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</si>
  <si>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</si>
  <si>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</si>
  <si>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</si>
  <si>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</si>
  <si>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</si>
  <si>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</si>
  <si>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</si>
  <si>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</si>
  <si>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</si>
  <si>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</si>
  <si>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</si>
  <si>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</si>
  <si>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</si>
  <si>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</si>
  <si>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</si>
  <si>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</si>
  <si>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</si>
  <si>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</si>
  <si>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</si>
  <si>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</si>
  <si>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</si>
  <si>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</si>
  <si>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</si>
  <si>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</si>
  <si>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</si>
  <si>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</si>
  <si>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</si>
  <si>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</si>
  <si>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</si>
  <si>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</si>
  <si>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</si>
  <si>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</si>
  <si>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</si>
  <si>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</si>
  <si>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</si>
  <si>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</si>
  <si>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</si>
  <si>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</si>
  <si>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</si>
  <si>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</si>
  <si>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</si>
  <si>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</si>
  <si>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</si>
  <si>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</si>
  <si>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</si>
  <si>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</si>
  <si>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</si>
  <si>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</si>
  <si>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</si>
  <si>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</si>
  <si>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</si>
  <si>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</si>
  <si>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</si>
  <si>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</si>
  <si>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</si>
  <si>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</si>
  <si>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</si>
  <si>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</si>
  <si>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</si>
  <si>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</si>
  <si>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</si>
  <si>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</si>
  <si>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</si>
  <si>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</si>
  <si>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</si>
  <si>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</si>
  <si>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</si>
  <si>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</si>
  <si>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</si>
  <si>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</si>
  <si>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</si>
  <si>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</si>
  <si>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</si>
  <si>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</si>
  <si>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</si>
  <si>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</si>
  <si>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</si>
  <si>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</si>
  <si>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</si>
  <si>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</si>
  <si>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</si>
  <si>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</si>
  <si>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</si>
  <si>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</si>
  <si>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</si>
  <si>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</si>
  <si>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</si>
  <si>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</si>
  <si>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</si>
  <si>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</si>
  <si>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</si>
  <si>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</si>
  <si>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</si>
  <si>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</si>
  <si>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</si>
  <si>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</si>
  <si>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</si>
  <si>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</si>
  <si>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</si>
  <si>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</si>
  <si>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</si>
  <si>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</si>
  <si>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</si>
  <si>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</si>
  <si>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</si>
  <si>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</si>
  <si>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</si>
  <si>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</si>
  <si>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</si>
  <si>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</si>
  <si>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</si>
  <si>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</si>
  <si>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</si>
  <si>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</si>
  <si>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</si>
  <si>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</si>
  <si>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</si>
  <si>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</si>
  <si>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</si>
  <si>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</si>
  <si>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</si>
  <si>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</si>
  <si>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</si>
  <si>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</si>
  <si>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</si>
  <si>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</si>
  <si>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</si>
  <si>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</si>
  <si>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</si>
  <si>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</si>
  <si>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</si>
  <si>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</si>
  <si>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</si>
  <si>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</si>
  <si>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</si>
  <si>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</si>
  <si>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</si>
  <si>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</si>
  <si>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</si>
  <si>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</si>
  <si>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</si>
  <si>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</si>
  <si>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</si>
  <si>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</si>
  <si>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</si>
  <si>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</si>
  <si>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</si>
  <si>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</si>
  <si>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</si>
  <si>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</si>
  <si>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</si>
  <si>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</si>
  <si>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</si>
  <si>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</si>
  <si>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</si>
  <si>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</si>
  <si>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</si>
  <si>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</si>
  <si>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</si>
  <si>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</si>
  <si>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</si>
  <si>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</si>
  <si>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</si>
  <si>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</si>
  <si>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</si>
  <si>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</si>
  <si>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</si>
  <si>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</si>
  <si>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</si>
  <si>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</si>
  <si>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</si>
  <si>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</si>
  <si>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</si>
  <si>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</si>
  <si>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</si>
  <si>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</si>
  <si>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</si>
  <si>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</si>
  <si>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</si>
  <si>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</si>
  <si>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</si>
  <si>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</si>
  <si>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</si>
  <si>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</si>
  <si>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</si>
  <si>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</si>
  <si>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</si>
  <si>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</si>
  <si>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</si>
  <si>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</si>
  <si>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</si>
  <si>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</si>
  <si>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</si>
  <si>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</si>
  <si>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</si>
  <si>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</si>
  <si>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</si>
  <si>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</si>
  <si>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</si>
  <si>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</si>
  <si>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</si>
  <si>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</si>
  <si>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</si>
  <si>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</si>
  <si>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</si>
  <si>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</si>
  <si>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</si>
  <si>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</si>
  <si>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</si>
  <si>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</si>
  <si>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</si>
  <si>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</si>
  <si>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</si>
  <si>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</si>
  <si>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</si>
  <si>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</si>
  <si>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</si>
  <si>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</si>
  <si>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</si>
  <si>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</si>
  <si>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</si>
  <si>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</si>
  <si>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</si>
  <si>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</si>
  <si>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</si>
  <si>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</si>
  <si>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</si>
  <si>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</si>
  <si>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</si>
  <si>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</si>
  <si>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</si>
  <si>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</si>
  <si>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</si>
  <si>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</si>
  <si>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</si>
  <si>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</si>
  <si>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</si>
  <si>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</si>
  <si>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</si>
  <si>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</si>
  <si>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</si>
  <si>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</si>
  <si>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</si>
  <si>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</si>
  <si>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</si>
  <si>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</si>
  <si>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</si>
  <si>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</si>
  <si>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</si>
  <si>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</si>
  <si>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</si>
  <si>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</si>
  <si>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</si>
  <si>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</si>
  <si>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</si>
  <si>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</si>
  <si>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</si>
  <si>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</si>
  <si>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</si>
  <si>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</si>
  <si>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</si>
  <si>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</si>
  <si>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</si>
  <si>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</si>
  <si>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</si>
  <si>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</si>
  <si>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</si>
  <si>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</si>
  <si>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</si>
  <si>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</si>
  <si>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</si>
  <si>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</si>
  <si>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</si>
  <si>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</si>
  <si>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</si>
  <si>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</si>
  <si>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</si>
  <si>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</si>
  <si>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</si>
  <si>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</si>
  <si>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</si>
  <si>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</si>
  <si>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</si>
  <si>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</si>
  <si>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</si>
  <si>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</si>
  <si>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</si>
  <si>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</si>
  <si>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</si>
  <si>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</si>
  <si>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</si>
  <si>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</si>
  <si>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</si>
  <si>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</si>
  <si>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</si>
  <si>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</si>
  <si>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</si>
  <si>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</si>
  <si>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</si>
  <si>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</si>
  <si>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</si>
  <si>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</si>
  <si>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</si>
  <si>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</si>
  <si>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</si>
  <si>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</si>
  <si>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</si>
  <si>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</si>
  <si>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</si>
  <si>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</si>
  <si>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</si>
  <si>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</si>
  <si>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</si>
  <si>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</si>
  <si>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</si>
  <si>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</si>
  <si>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</si>
  <si>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</si>
  <si>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</si>
  <si>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</si>
  <si>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</si>
  <si>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</si>
  <si>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</si>
  <si>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</si>
  <si>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</si>
  <si>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</si>
  <si>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</si>
  <si>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</si>
  <si>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</si>
  <si>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</si>
  <si>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</si>
  <si>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</si>
  <si>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</si>
  <si>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</si>
  <si>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</si>
  <si>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</si>
  <si>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</si>
  <si>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</si>
  <si>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</si>
  <si>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</si>
  <si>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</si>
  <si>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</si>
  <si>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</si>
  <si>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</si>
  <si>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</si>
  <si>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</si>
  <si>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</si>
  <si>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</si>
  <si>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</si>
  <si>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</si>
  <si>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</si>
  <si>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</si>
  <si>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</si>
  <si>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</si>
  <si>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</si>
  <si>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</si>
  <si>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</si>
  <si>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</si>
  <si>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</si>
  <si>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</si>
  <si>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</si>
  <si>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</si>
  <si>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</si>
  <si>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</si>
  <si>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</si>
  <si>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</si>
  <si>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</si>
  <si>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</si>
  <si>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</si>
  <si>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</si>
  <si>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</si>
  <si>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</si>
  <si>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</si>
  <si>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</si>
  <si>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</si>
  <si>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</si>
  <si>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</si>
  <si>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</si>
  <si>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</si>
  <si>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</si>
  <si>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</si>
  <si>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</si>
  <si>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</si>
  <si>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</si>
  <si>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</si>
  <si>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</si>
  <si>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</si>
  <si>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</si>
  <si>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</si>
  <si>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</si>
  <si>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</si>
  <si>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</si>
  <si>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</si>
  <si>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</si>
  <si>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</si>
  <si>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</si>
  <si>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</si>
  <si>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</si>
  <si>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</si>
  <si>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</si>
  <si>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</si>
  <si>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</si>
  <si>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</si>
  <si>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</si>
  <si>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</si>
  <si>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</si>
  <si>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</si>
  <si>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</si>
  <si>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</si>
  <si>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</si>
  <si>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</si>
  <si>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</si>
  <si>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</si>
  <si>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</si>
  <si>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</si>
  <si>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</si>
  <si>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</si>
  <si>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</si>
  <si>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</si>
  <si>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</si>
  <si>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</si>
  <si>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</si>
  <si>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</si>
  <si>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</si>
  <si>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</si>
  <si>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</si>
  <si>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</si>
  <si>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</si>
  <si>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</si>
  <si>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</si>
  <si>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</si>
  <si>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</si>
  <si>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</si>
  <si>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</si>
  <si>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</si>
  <si>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</si>
  <si>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</si>
  <si>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</si>
  <si>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</si>
  <si>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</si>
  <si>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</si>
  <si>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</si>
  <si>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</si>
  <si>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</si>
  <si>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</si>
  <si>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</si>
  <si>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</si>
  <si>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</si>
  <si>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</si>
  <si>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</si>
  <si>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</si>
  <si>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</si>
  <si>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</si>
  <si>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</si>
  <si>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</si>
  <si>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</si>
  <si>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</si>
  <si>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</si>
  <si>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</si>
  <si>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</si>
  <si>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</si>
  <si>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</si>
  <si>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</si>
  <si>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</si>
  <si>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</si>
  <si>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</si>
  <si>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</si>
  <si>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</si>
  <si>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</si>
  <si>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</si>
  <si>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</si>
  <si>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</si>
  <si>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</si>
  <si>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</si>
  <si>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</si>
  <si>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</si>
  <si>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</si>
  <si>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</si>
  <si>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</si>
  <si>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</si>
  <si>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</si>
  <si>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</si>
  <si>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</si>
  <si>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</si>
  <si>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</si>
  <si>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</si>
  <si>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</si>
  <si>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</si>
  <si>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</si>
  <si>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</si>
  <si>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</si>
  <si>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</si>
  <si>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</si>
  <si>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</si>
  <si>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</si>
  <si>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</si>
  <si>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</si>
  <si>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</si>
  <si>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</si>
  <si>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</si>
  <si>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</si>
  <si>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</si>
  <si>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</si>
  <si>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</si>
  <si>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</si>
  <si>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</si>
  <si>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</si>
  <si>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</si>
  <si>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</si>
  <si>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</si>
  <si>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</si>
  <si>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</si>
  <si>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</si>
  <si>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</si>
  <si>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</si>
  <si>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</si>
  <si>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</si>
  <si>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</si>
  <si>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</si>
  <si>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</si>
  <si>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</si>
  <si>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</si>
  <si>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</si>
  <si>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</si>
  <si>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</si>
  <si>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</si>
  <si>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</si>
  <si>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</si>
  <si>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</si>
  <si>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</si>
  <si>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</si>
  <si>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</si>
  <si>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</si>
  <si>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</si>
  <si>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</si>
  <si>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</si>
  <si>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</si>
  <si>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</si>
  <si>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</si>
  <si>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</si>
  <si>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</si>
  <si>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</si>
  <si>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</si>
  <si>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</si>
  <si>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</si>
  <si>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</si>
  <si>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</si>
  <si>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</si>
  <si>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</si>
  <si>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</si>
  <si>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</si>
  <si>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</si>
  <si>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</si>
  <si>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</si>
  <si>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</si>
  <si>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</si>
  <si>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</si>
  <si>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</si>
  <si>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</si>
  <si>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</si>
  <si>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</si>
  <si>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</si>
  <si>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</si>
  <si>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</si>
  <si>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</si>
  <si>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</si>
  <si>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</si>
  <si>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</si>
  <si>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</si>
  <si>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</si>
  <si>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</si>
  <si>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</si>
  <si>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</si>
  <si>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</si>
  <si>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</si>
  <si>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</si>
  <si>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</si>
  <si>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</si>
  <si>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</si>
  <si>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</si>
  <si>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</si>
  <si>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</si>
  <si>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</si>
  <si>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</si>
  <si>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</si>
  <si>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</si>
  <si>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</si>
  <si>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</si>
  <si>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</si>
  <si>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</si>
  <si>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</si>
  <si>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</si>
  <si>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</si>
  <si>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</si>
  <si>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</si>
  <si>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</si>
  <si>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</si>
  <si>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</si>
  <si>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</si>
  <si>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</si>
  <si>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</si>
  <si>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</si>
  <si>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</si>
  <si>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</si>
  <si>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</si>
  <si>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</si>
  <si>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</si>
  <si>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</si>
  <si>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</si>
  <si>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</si>
  <si>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</si>
  <si>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</si>
  <si>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</si>
  <si>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</si>
  <si>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</si>
  <si>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</si>
  <si>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</si>
  <si>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</si>
  <si>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</si>
  <si>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</si>
  <si>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</si>
  <si>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</si>
  <si>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</si>
  <si>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</si>
  <si>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</si>
  <si>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</si>
  <si>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</si>
  <si>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</si>
  <si>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</si>
  <si>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</si>
  <si>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</si>
  <si>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</si>
  <si>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</si>
  <si>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</si>
  <si>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</si>
  <si>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</si>
  <si>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</si>
  <si>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</si>
  <si>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</si>
  <si>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</si>
  <si>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</si>
  <si>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</si>
  <si>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</si>
  <si>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</si>
  <si>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</si>
  <si>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</si>
  <si>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</si>
  <si>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</si>
  <si>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</si>
  <si>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</si>
  <si>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</si>
  <si>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</si>
  <si>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</si>
  <si>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</si>
  <si>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</si>
  <si>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</si>
  <si>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</si>
  <si>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</si>
  <si>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</si>
  <si>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</si>
  <si>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</si>
  <si>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</si>
  <si>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</si>
  <si>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</si>
  <si>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</si>
  <si>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</si>
  <si>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</si>
  <si>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</si>
  <si>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</si>
  <si>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</si>
  <si>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</si>
  <si>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</si>
  <si>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</si>
  <si>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</si>
  <si>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</si>
  <si>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</si>
  <si>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</si>
  <si>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</si>
  <si>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</si>
  <si>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</si>
  <si>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</si>
  <si>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</si>
  <si>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</si>
  <si>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</si>
  <si>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</si>
  <si>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</si>
  <si>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</si>
  <si>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</si>
  <si>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</si>
  <si>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</si>
  <si>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</si>
  <si>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</si>
  <si>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</si>
  <si>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</si>
  <si>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</si>
  <si>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</si>
  <si>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</si>
  <si>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</si>
  <si>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</si>
  <si>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</si>
  <si>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</si>
  <si>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</si>
  <si>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</si>
  <si>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</si>
  <si>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</si>
  <si>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</si>
  <si>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</si>
  <si>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</si>
  <si>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</si>
  <si>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</si>
  <si>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</si>
  <si>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</si>
  <si>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</si>
  <si>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</si>
  <si>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</si>
  <si>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</si>
  <si>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</si>
  <si>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</si>
  <si>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</si>
  <si>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</si>
  <si>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</si>
  <si>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</si>
  <si>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</si>
  <si>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</si>
  <si>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</si>
  <si>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</si>
  <si>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</si>
  <si>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</si>
  <si>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</si>
  <si>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</si>
  <si>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</si>
  <si>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</si>
  <si>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</si>
  <si>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</si>
  <si>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</si>
  <si>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</si>
  <si>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</si>
  <si>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</si>
  <si>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</si>
  <si>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</si>
  <si>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</si>
  <si>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</si>
  <si>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</si>
  <si>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</si>
  <si>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</si>
  <si>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</si>
  <si>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</si>
  <si>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</si>
  <si>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</si>
  <si>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</si>
  <si>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</si>
  <si>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</si>
  <si>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</si>
  <si>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</si>
  <si>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</si>
  <si>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</si>
  <si>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</si>
  <si>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</si>
  <si>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</si>
  <si>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</si>
  <si>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</si>
  <si>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</si>
  <si>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</si>
  <si>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</si>
  <si>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</si>
  <si>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</si>
  <si>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</si>
  <si>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</si>
  <si>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</si>
  <si>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</si>
  <si>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</si>
  <si>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</si>
  <si>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</si>
  <si>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</si>
  <si>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</si>
  <si>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</si>
  <si>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</si>
  <si>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</si>
  <si>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</si>
  <si>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</si>
  <si>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</si>
  <si>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</si>
  <si>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</si>
  <si>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</si>
  <si>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</si>
  <si>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</si>
  <si>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</si>
  <si>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</si>
  <si>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</si>
  <si>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</si>
  <si>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</si>
  <si>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</si>
  <si>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</si>
  <si>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</si>
  <si>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</si>
  <si>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</si>
  <si>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</si>
  <si>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</si>
  <si>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</si>
  <si>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</si>
  <si>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</si>
  <si>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</si>
  <si>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</si>
  <si>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</si>
  <si>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</si>
  <si>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</si>
  <si>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</si>
  <si>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</si>
  <si>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</si>
  <si>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</si>
  <si>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</si>
  <si>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</si>
  <si>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</si>
  <si>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</si>
  <si>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</si>
  <si>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</si>
  <si>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</si>
  <si>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</si>
  <si>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</si>
  <si>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</si>
  <si>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</si>
  <si>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</si>
  <si>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</si>
  <si>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</si>
  <si>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</si>
  <si>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</si>
  <si>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</si>
  <si>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</si>
  <si>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</si>
  <si>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</si>
  <si>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</si>
  <si>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</si>
  <si>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</si>
  <si>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</si>
  <si>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</si>
  <si>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</si>
  <si>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</si>
  <si>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</si>
  <si>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</si>
  <si>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</si>
  <si>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</si>
  <si>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</si>
  <si>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</si>
  <si>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</si>
  <si>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</si>
  <si>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</si>
  <si>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</si>
  <si>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</si>
  <si>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</si>
  <si>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</si>
  <si>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</si>
  <si>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</si>
  <si>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</si>
  <si>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</si>
  <si>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</si>
  <si>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</si>
  <si>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</si>
  <si>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</si>
  <si>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</si>
  <si>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</si>
  <si>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</si>
  <si>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</si>
  <si>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</si>
  <si>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</si>
  <si>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</si>
  <si>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</si>
  <si>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</si>
  <si>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</si>
  <si>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</si>
  <si>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</si>
  <si>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</si>
  <si>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</si>
  <si>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</si>
  <si>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</si>
  <si>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</si>
  <si>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</si>
  <si>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</si>
  <si>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</si>
  <si>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</si>
  <si>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</si>
  <si>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</si>
  <si>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</si>
  <si>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</si>
  <si>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</si>
  <si>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</si>
  <si>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</si>
  <si>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</si>
  <si>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</si>
  <si>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</si>
  <si>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</si>
  <si>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</si>
  <si>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</si>
  <si>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</si>
  <si>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</si>
  <si>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</si>
  <si>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</si>
  <si>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</si>
  <si>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</si>
  <si>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</si>
  <si>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</si>
  <si>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</si>
  <si>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</si>
  <si>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</si>
  <si>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</si>
  <si>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</si>
  <si>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</si>
  <si>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</si>
  <si>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</si>
  <si>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</si>
  <si>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</si>
  <si>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</si>
  <si>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</si>
  <si>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</si>
  <si>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</si>
  <si>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</si>
  <si>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</si>
  <si>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</si>
  <si>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</si>
  <si>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</si>
  <si>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</si>
  <si>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</si>
  <si>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</si>
  <si>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</si>
  <si>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</si>
  <si>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</si>
  <si>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</si>
  <si>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</si>
  <si>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</si>
  <si>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</si>
  <si>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</si>
  <si>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</si>
  <si>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</si>
  <si>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</si>
  <si>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</si>
  <si>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</si>
  <si>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</si>
  <si>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</si>
  <si>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</si>
  <si>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</si>
  <si>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</si>
  <si>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</si>
  <si>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</si>
  <si>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</si>
  <si>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</si>
  <si>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</si>
  <si>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</si>
  <si>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</si>
  <si>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</si>
  <si>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</si>
  <si>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</si>
  <si>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</si>
  <si>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</si>
  <si>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</si>
  <si>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</si>
  <si>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</si>
  <si>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</si>
  <si>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</si>
  <si>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</si>
  <si>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</si>
  <si>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</si>
  <si>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</si>
  <si>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</si>
  <si>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</si>
  <si>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</si>
  <si>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</si>
  <si>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</si>
  <si>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</si>
  <si>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</si>
  <si>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</si>
  <si>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</si>
  <si>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</si>
  <si>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</si>
  <si>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</si>
  <si>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</si>
  <si>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</si>
  <si>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</si>
  <si>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</si>
  <si>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</si>
  <si>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</si>
  <si>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</si>
  <si>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</si>
  <si>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</si>
  <si>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</si>
  <si>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</si>
  <si>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</si>
  <si>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</si>
  <si>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</si>
  <si>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</si>
  <si>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</si>
  <si>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</si>
  <si>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</si>
  <si>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</si>
  <si>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</si>
  <si>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</si>
  <si>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</si>
  <si>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</si>
  <si>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</si>
  <si>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</si>
  <si>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</si>
  <si>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</si>
  <si>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</si>
  <si>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</si>
  <si>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</si>
  <si>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</si>
  <si>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</si>
  <si>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</si>
  <si>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</si>
  <si>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</si>
  <si>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</si>
  <si>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</si>
  <si>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</si>
  <si>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</si>
  <si>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</si>
  <si>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</si>
  <si>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</si>
  <si>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</si>
  <si>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</si>
  <si>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</si>
  <si>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</si>
  <si>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</si>
  <si>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</si>
  <si>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</si>
  <si>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</si>
  <si>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</si>
  <si>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</si>
  <si>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</si>
  <si>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</si>
  <si>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</si>
  <si>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</si>
  <si>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</si>
  <si>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</si>
  <si>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</si>
  <si>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</si>
  <si>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</si>
  <si>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</si>
  <si>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</si>
  <si>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</si>
  <si>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</si>
  <si>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</si>
  <si>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</si>
  <si>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</si>
  <si>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</si>
  <si>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</si>
  <si>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</si>
  <si>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</si>
  <si>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</si>
  <si>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</si>
  <si>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</si>
  <si>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</si>
  <si>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</si>
  <si>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</si>
  <si>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</si>
  <si>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</si>
  <si>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</si>
  <si>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</si>
  <si>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</si>
  <si>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</si>
  <si>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</si>
  <si>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</si>
  <si>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</si>
  <si>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</si>
  <si>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</si>
  <si>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</si>
  <si>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</si>
  <si>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</si>
  <si>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</si>
  <si>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</si>
  <si>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</si>
  <si>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</si>
  <si>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</si>
  <si>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</si>
  <si>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</si>
  <si>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</si>
  <si>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</si>
  <si>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</si>
  <si>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</si>
  <si>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</si>
  <si>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</si>
  <si>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</si>
  <si>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</si>
  <si>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</si>
  <si>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</si>
  <si>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</si>
  <si>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</si>
  <si>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</si>
  <si>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</si>
  <si>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</si>
  <si>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</si>
  <si>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</si>
  <si>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</si>
  <si>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</si>
  <si>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</si>
  <si>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</si>
  <si>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</si>
  <si>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</si>
  <si>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</si>
  <si>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</si>
  <si>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</si>
  <si>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</si>
  <si>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</si>
  <si>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</si>
  <si>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</si>
  <si>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</si>
  <si>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</si>
  <si>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</si>
  <si>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</si>
  <si>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</si>
  <si>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</si>
  <si>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</si>
  <si>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</si>
  <si>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</si>
  <si>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</si>
  <si>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</si>
  <si>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</si>
  <si>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</si>
  <si>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</si>
  <si>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</si>
  <si>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</si>
  <si>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</si>
  <si>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</si>
  <si>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</si>
  <si>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</si>
  <si>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</si>
  <si>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</si>
  <si>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</si>
  <si>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</si>
  <si>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</si>
  <si>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</si>
  <si>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</si>
  <si>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</si>
  <si>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</si>
  <si>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</si>
  <si>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</si>
  <si>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</si>
  <si>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</si>
  <si>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</si>
  <si>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</si>
  <si>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</si>
  <si>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</si>
  <si>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</si>
  <si>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</si>
  <si>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</si>
  <si>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</si>
  <si>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</si>
  <si>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</si>
  <si>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</si>
  <si>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</si>
  <si>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</si>
  <si>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</si>
  <si>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</si>
  <si>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</si>
  <si>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</si>
  <si>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</si>
  <si>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</si>
  <si>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</si>
  <si>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</si>
  <si>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</si>
  <si>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</si>
  <si>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</si>
  <si>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</si>
  <si>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</si>
  <si>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</si>
  <si>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</si>
  <si>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</si>
  <si>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</si>
  <si>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</si>
  <si>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</si>
  <si>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</si>
  <si>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</si>
  <si>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</si>
  <si>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</si>
  <si>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</si>
  <si>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</si>
  <si>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</si>
  <si>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</si>
  <si>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</si>
  <si>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</si>
  <si>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</si>
  <si>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</si>
  <si>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</si>
  <si>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</si>
  <si>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</si>
  <si>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</si>
  <si>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</si>
  <si>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</si>
  <si>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</si>
  <si>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</si>
  <si>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</si>
  <si>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</si>
  <si>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</si>
  <si>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</si>
  <si>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</si>
  <si>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</si>
  <si>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</si>
  <si>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</si>
  <si>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</si>
  <si>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</si>
  <si>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</si>
  <si>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</si>
  <si>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</si>
  <si>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</si>
  <si>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</si>
  <si>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</si>
  <si>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</si>
  <si>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</si>
  <si>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</si>
  <si>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</si>
  <si>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</si>
  <si>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</si>
  <si>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</si>
  <si>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</si>
  <si>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</si>
  <si>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</si>
  <si>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</si>
  <si>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</si>
  <si>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</si>
  <si>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</si>
  <si>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</si>
  <si>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</si>
  <si>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</si>
  <si>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</si>
  <si>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</si>
  <si>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</si>
  <si>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</si>
  <si>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</si>
  <si>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</si>
  <si>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</si>
  <si>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</si>
  <si>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</si>
  <si>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</si>
  <si>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</si>
  <si>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</si>
  <si>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</si>
  <si>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</si>
  <si>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</si>
  <si>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</si>
  <si>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</si>
  <si>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</si>
  <si>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</si>
  <si>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</si>
  <si>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</si>
  <si>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</si>
  <si>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</si>
  <si>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</si>
  <si>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</si>
  <si>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</si>
  <si>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</si>
  <si>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</si>
  <si>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</si>
  <si>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</si>
  <si>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</si>
  <si>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</si>
  <si>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</si>
  <si>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</si>
  <si>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</si>
  <si>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</si>
  <si>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</si>
  <si>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</si>
  <si>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</si>
  <si>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</si>
  <si>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</si>
  <si>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</si>
  <si>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</si>
  <si>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</si>
  <si>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</si>
  <si>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</si>
  <si>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</si>
  <si>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</si>
  <si>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</si>
  <si>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</si>
  <si>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</si>
  <si>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</si>
  <si>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</si>
  <si>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</si>
  <si>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</si>
  <si>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</si>
  <si>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</si>
  <si>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</si>
  <si>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</si>
  <si>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</si>
  <si>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</si>
  <si>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</si>
  <si>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</si>
  <si>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</si>
  <si>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</si>
  <si>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</si>
  <si>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</si>
  <si>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</si>
  <si>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</si>
  <si>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</si>
  <si>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</si>
  <si>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</si>
  <si>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</si>
  <si>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</si>
  <si>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</si>
  <si>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</si>
  <si>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</si>
  <si>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</si>
  <si>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</si>
  <si>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</si>
  <si>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</si>
  <si>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</si>
  <si>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</si>
  <si>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</si>
  <si>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</si>
  <si>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</si>
  <si>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</si>
  <si>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</si>
  <si>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</si>
  <si>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</si>
  <si>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</si>
  <si>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</si>
  <si>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</si>
  <si>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</si>
  <si>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</si>
  <si>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</si>
  <si>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</si>
  <si>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</si>
  <si>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</si>
  <si>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</si>
  <si>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</si>
  <si>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</si>
  <si>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</si>
  <si>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</si>
  <si>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</si>
  <si>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</si>
  <si>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</si>
  <si>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</si>
  <si>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</si>
  <si>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</si>
  <si>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</si>
  <si>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</si>
  <si>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</si>
  <si>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</si>
  <si>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</si>
  <si>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</si>
  <si>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</si>
  <si>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</si>
  <si>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</si>
  <si>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</si>
  <si>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</si>
  <si>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</si>
  <si>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</si>
  <si>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</si>
  <si>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</si>
  <si>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</si>
  <si>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</si>
  <si>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</si>
  <si>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</si>
  <si>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</si>
  <si>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</si>
  <si>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</si>
  <si>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</si>
  <si>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</si>
  <si>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</si>
  <si>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</si>
  <si>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</si>
  <si>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</si>
  <si>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</si>
  <si>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</si>
  <si>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</si>
  <si>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</si>
  <si>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</si>
  <si>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</si>
  <si>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</si>
  <si>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</si>
  <si>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</si>
  <si>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</si>
  <si>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</si>
  <si>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</si>
  <si>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</si>
  <si>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</si>
  <si>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</si>
  <si>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</si>
  <si>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</si>
  <si>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</si>
  <si>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</si>
  <si>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</si>
  <si>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</si>
  <si>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</si>
  <si>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</si>
  <si>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</si>
  <si>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</si>
  <si>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</si>
  <si>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</si>
  <si>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</si>
  <si>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</si>
  <si>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</si>
  <si>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</si>
  <si>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</si>
  <si>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</si>
  <si>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</si>
  <si>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</si>
  <si>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</si>
  <si>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</si>
  <si>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</si>
  <si>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</si>
  <si>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</si>
  <si>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</si>
  <si>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</si>
  <si>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</si>
  <si>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</si>
  <si>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</si>
  <si>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</si>
  <si>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</si>
  <si>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</si>
  <si>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</si>
  <si>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</si>
  <si>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</si>
  <si>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</si>
  <si>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</si>
  <si>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</si>
  <si>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</si>
  <si>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</si>
  <si>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</si>
  <si>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</si>
  <si>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</si>
  <si>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</si>
  <si>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</si>
  <si>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</si>
  <si>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</si>
  <si>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</si>
  <si>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</si>
  <si>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</si>
  <si>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</si>
  <si>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</si>
  <si>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</si>
  <si>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</si>
  <si>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</si>
  <si>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</si>
  <si>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</si>
  <si>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</si>
  <si>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</si>
  <si>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</si>
  <si>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</si>
  <si>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</si>
  <si>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</si>
  <si>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</si>
  <si>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</si>
  <si>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</si>
  <si>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</si>
  <si>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</si>
  <si>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</si>
  <si>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</si>
  <si>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</si>
  <si>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</si>
  <si>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</si>
  <si>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</si>
  <si>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</si>
  <si>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</si>
  <si>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</si>
  <si>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</si>
  <si>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</si>
  <si>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</si>
  <si>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</si>
  <si>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</si>
  <si>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</si>
  <si>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</si>
  <si>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</si>
  <si>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</si>
  <si>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</si>
  <si>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</si>
  <si>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</si>
  <si>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</si>
  <si>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</si>
  <si>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</si>
  <si>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</si>
  <si>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</si>
  <si>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</si>
  <si>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</si>
  <si>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</si>
  <si>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</si>
  <si>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</si>
  <si>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</si>
  <si>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</si>
  <si>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</si>
  <si>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</si>
  <si>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</si>
  <si>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</si>
  <si>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</si>
  <si>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</si>
  <si>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</si>
  <si>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</si>
  <si>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</si>
  <si>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</si>
  <si>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</si>
  <si>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</si>
  <si>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</si>
  <si>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</si>
  <si>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</si>
  <si>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</si>
  <si>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</si>
  <si>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</si>
  <si>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</si>
  <si>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</si>
  <si>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</si>
  <si>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</si>
  <si>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</si>
  <si>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</si>
  <si>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</si>
  <si>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</si>
  <si>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</si>
  <si>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</si>
  <si>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</si>
  <si>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</si>
  <si>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</si>
  <si>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</si>
  <si>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</si>
  <si>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</si>
  <si>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</si>
  <si>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</si>
  <si>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</si>
  <si>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</si>
  <si>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</si>
  <si>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</si>
  <si>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</si>
  <si>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</si>
  <si>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</si>
  <si>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</si>
  <si>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</si>
  <si>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</si>
  <si>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</si>
  <si>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</si>
  <si>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</si>
  <si>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</si>
  <si>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</si>
  <si>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</si>
  <si>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</si>
  <si>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</si>
  <si>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</si>
  <si>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</si>
  <si>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</si>
  <si>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</si>
  <si>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</si>
  <si>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</si>
  <si>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</si>
  <si>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</si>
  <si>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</si>
  <si>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</si>
  <si>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</si>
  <si>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</si>
  <si>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</si>
  <si>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</si>
  <si>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</si>
  <si>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</si>
  <si>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</si>
  <si>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</si>
  <si>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</si>
  <si>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</si>
  <si>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</si>
  <si>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</si>
  <si>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</si>
  <si>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</si>
  <si>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</si>
  <si>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</si>
  <si>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</si>
  <si>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</si>
  <si>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</si>
  <si>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</si>
  <si>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</si>
  <si>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</si>
  <si>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</si>
  <si>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</si>
  <si>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</si>
  <si>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</si>
  <si>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</si>
  <si>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</si>
  <si>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</si>
  <si>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</si>
  <si>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</si>
  <si>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</si>
  <si>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</si>
  <si>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</si>
  <si>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</si>
  <si>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</si>
  <si>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</si>
  <si>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</si>
  <si>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</si>
  <si>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</si>
  <si>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</si>
  <si>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</si>
  <si>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</si>
  <si>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</si>
  <si>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</si>
  <si>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</si>
  <si>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</si>
  <si>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</si>
  <si>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</si>
  <si>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</si>
  <si>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</si>
  <si>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</si>
  <si>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</si>
  <si>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</si>
  <si>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</si>
  <si>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</si>
  <si>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</si>
  <si>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</si>
  <si>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</si>
  <si>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</si>
  <si>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</si>
  <si>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</si>
  <si>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</si>
  <si>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</si>
  <si>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</si>
  <si>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</si>
  <si>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</si>
  <si>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</si>
  <si>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</si>
  <si>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</si>
  <si>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</si>
  <si>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</si>
  <si>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</si>
  <si>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</si>
  <si>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</si>
  <si>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</si>
  <si>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</si>
  <si>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</si>
  <si>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</si>
  <si>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</si>
  <si>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</si>
  <si>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</si>
  <si>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</si>
  <si>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</si>
  <si>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</si>
  <si>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</si>
  <si>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</si>
  <si>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</si>
  <si>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</si>
  <si>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</si>
  <si>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</si>
  <si>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</si>
  <si>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</si>
  <si>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</si>
  <si>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</si>
  <si>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</si>
  <si>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</si>
  <si>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</si>
  <si>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</si>
  <si>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</si>
  <si>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</si>
  <si>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</si>
  <si>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</si>
  <si>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</si>
  <si>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</si>
  <si>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</si>
  <si>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</si>
  <si>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</si>
  <si>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</si>
  <si>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</si>
  <si>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</si>
  <si>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</si>
  <si>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</si>
  <si>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</si>
  <si>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</si>
  <si>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</si>
  <si>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</si>
  <si>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</si>
  <si>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</si>
  <si>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</si>
  <si>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</si>
  <si>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</si>
  <si>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</si>
  <si>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</si>
  <si>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</si>
  <si>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</si>
  <si>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</si>
  <si>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</si>
  <si>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</si>
  <si>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</si>
  <si>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</si>
  <si>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</si>
  <si>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</si>
  <si>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</si>
  <si>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</si>
  <si>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</si>
  <si>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</si>
  <si>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</si>
  <si>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</si>
  <si>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</si>
  <si>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</si>
  <si>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</si>
  <si>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</si>
  <si>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</si>
  <si>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</si>
  <si>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</si>
  <si>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</si>
  <si>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</si>
  <si>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</si>
  <si>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</si>
  <si>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</si>
  <si>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</si>
  <si>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</si>
  <si>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</si>
  <si>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</si>
  <si>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</si>
  <si>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</si>
  <si>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</si>
  <si>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</si>
  <si>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</si>
  <si>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</si>
  <si>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</si>
  <si>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</si>
  <si>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</si>
  <si>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</si>
  <si>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</si>
  <si>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</si>
  <si>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</si>
  <si>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</si>
  <si>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</si>
  <si>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</si>
  <si>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</si>
  <si>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</si>
  <si>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</si>
  <si>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</si>
  <si>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</si>
  <si>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</si>
  <si>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</si>
  <si>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</si>
  <si>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</si>
  <si>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</si>
  <si>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</si>
  <si>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</si>
  <si>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</si>
  <si>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</si>
  <si>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</si>
  <si>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</si>
  <si>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</si>
  <si>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</si>
  <si>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</si>
  <si>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</si>
  <si>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</si>
  <si>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</si>
  <si>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</si>
  <si>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</si>
  <si>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</si>
  <si>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</si>
  <si>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</si>
  <si>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</si>
  <si>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</si>
  <si>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</si>
  <si>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</si>
  <si>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</si>
  <si>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</si>
  <si>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</si>
  <si>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</si>
  <si>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</si>
  <si>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</si>
  <si>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</si>
  <si>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</si>
  <si>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</si>
  <si>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</si>
  <si>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</si>
  <si>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</si>
  <si>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</si>
  <si>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</si>
  <si>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</si>
  <si>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</si>
  <si>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</si>
  <si>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</si>
  <si>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</si>
  <si>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</si>
  <si>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</si>
  <si>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</si>
  <si>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</si>
  <si>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</si>
  <si>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</si>
  <si>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</si>
  <si>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</si>
  <si>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</si>
  <si>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</si>
  <si>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</si>
  <si>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</si>
  <si>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</si>
  <si>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</si>
  <si>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</si>
  <si>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</si>
  <si>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</si>
  <si>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</si>
  <si>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</si>
  <si>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</si>
  <si>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</si>
  <si>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</si>
  <si>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</si>
  <si>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</si>
  <si>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</si>
  <si>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</si>
  <si>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</si>
  <si>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</si>
  <si>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</si>
  <si>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</si>
  <si>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</si>
  <si>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</si>
  <si>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</si>
  <si>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</si>
  <si>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</si>
  <si>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</si>
  <si>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</si>
  <si>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</si>
  <si>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</si>
  <si>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</si>
  <si>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</si>
  <si>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</si>
  <si>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</si>
  <si>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</si>
  <si>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</si>
  <si>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</si>
  <si>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</si>
  <si>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</si>
  <si>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</si>
  <si>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</si>
  <si>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</si>
  <si>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</si>
  <si>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</si>
  <si>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</si>
  <si>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</si>
  <si>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</si>
  <si>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</si>
  <si>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</si>
  <si>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</si>
  <si>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</si>
  <si>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</si>
  <si>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</si>
  <si>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</si>
  <si>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</si>
  <si>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</si>
  <si>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</si>
  <si>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</si>
  <si>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</si>
  <si>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</si>
  <si>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</si>
  <si>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</si>
  <si>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</si>
  <si>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</si>
  <si>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</si>
  <si>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</si>
  <si>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</si>
  <si>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</si>
  <si>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</si>
  <si>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</si>
  <si>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</si>
  <si>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</si>
  <si>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</si>
  <si>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</si>
  <si>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</si>
  <si>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</si>
  <si>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</si>
  <si>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</si>
  <si>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</si>
  <si>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</si>
  <si>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</si>
  <si>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</si>
  <si>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</si>
  <si>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</si>
  <si>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</si>
  <si>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</si>
  <si>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</si>
  <si>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</si>
  <si>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</si>
  <si>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</si>
  <si>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</si>
  <si>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</si>
  <si>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</si>
  <si>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</si>
  <si>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</si>
  <si>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</si>
  <si>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</si>
  <si>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</si>
  <si>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</si>
  <si>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</si>
  <si>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</si>
  <si>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</si>
  <si>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</si>
  <si>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</si>
  <si>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</si>
  <si>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</si>
  <si>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</si>
  <si>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</si>
  <si>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</si>
  <si>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</si>
  <si>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</si>
  <si>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</si>
  <si>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</si>
  <si>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</si>
  <si>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</si>
  <si>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</si>
  <si>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</si>
  <si>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</si>
  <si>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</si>
  <si>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</si>
  <si>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</si>
  <si>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</si>
  <si>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</si>
  <si>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</si>
  <si>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</si>
  <si>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</si>
  <si>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</si>
  <si>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</si>
  <si>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</si>
  <si>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</si>
  <si>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</si>
  <si>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</si>
  <si>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</si>
  <si>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</si>
  <si>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</si>
  <si>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</si>
  <si>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</si>
  <si>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</si>
  <si>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</si>
  <si>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</si>
  <si>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</si>
  <si>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</si>
  <si>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</si>
  <si>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</si>
  <si>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</si>
  <si>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</si>
  <si>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</si>
  <si>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</si>
  <si>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</si>
  <si>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</si>
  <si>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</si>
  <si>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</si>
  <si>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</si>
  <si>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</si>
  <si>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</si>
  <si>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</si>
  <si>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</si>
  <si>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</si>
  <si>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</si>
  <si>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</si>
  <si>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</si>
  <si>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</si>
  <si>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</si>
  <si>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</si>
  <si>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</si>
  <si>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</si>
  <si>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</si>
  <si>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</si>
  <si>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</si>
  <si>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</si>
  <si>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</si>
  <si>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</si>
  <si>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</si>
  <si>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</si>
  <si>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</si>
  <si>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</si>
  <si>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</si>
  <si>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</si>
  <si>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</si>
  <si>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</si>
  <si>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</si>
  <si>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</si>
  <si>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</si>
  <si>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</si>
  <si>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</si>
  <si>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</si>
  <si>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</si>
  <si>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</si>
  <si>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</si>
  <si>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</si>
  <si>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</si>
  <si>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</si>
  <si>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</si>
  <si>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</si>
  <si>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</si>
  <si>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</si>
  <si>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</si>
  <si>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</si>
  <si>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</si>
  <si>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</si>
  <si>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</si>
  <si>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</si>
  <si>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</si>
  <si>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</si>
  <si>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</si>
  <si>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</si>
  <si>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</si>
  <si>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</si>
  <si>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</si>
  <si>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</si>
  <si>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</si>
  <si>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</si>
  <si>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</si>
  <si>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</si>
  <si>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</si>
  <si>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</si>
  <si>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</si>
  <si>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</si>
  <si>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</si>
  <si>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</si>
  <si>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</si>
  <si>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</si>
  <si>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</si>
  <si>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</si>
  <si>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</si>
  <si>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</si>
  <si>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</si>
  <si>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</si>
  <si>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</si>
  <si>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</si>
  <si>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</si>
  <si>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</si>
  <si>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</si>
  <si>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</si>
  <si>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</si>
  <si>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</si>
  <si>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</si>
  <si>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</si>
  <si>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</si>
  <si>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</si>
  <si>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</si>
  <si>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</si>
  <si>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</si>
  <si>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</si>
  <si>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</si>
  <si>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</si>
  <si>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</si>
  <si>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</si>
  <si>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</si>
  <si>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</si>
  <si>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</si>
  <si>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</si>
  <si>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</si>
  <si>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</si>
  <si>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</si>
  <si>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</si>
  <si>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</si>
  <si>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</si>
  <si>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</si>
  <si>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</si>
  <si>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</si>
  <si>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</si>
  <si>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</si>
  <si>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</si>
  <si>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</si>
  <si>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</si>
  <si>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</si>
  <si>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</si>
  <si>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</si>
  <si>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</si>
  <si>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</si>
  <si>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</si>
  <si>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</si>
  <si>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</si>
  <si>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</si>
  <si>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</si>
  <si>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</si>
  <si>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</si>
  <si>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</si>
  <si>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</si>
  <si>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</si>
  <si>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</si>
  <si>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</si>
  <si>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</si>
  <si>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</si>
  <si>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</si>
  <si>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</si>
  <si>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</si>
  <si>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</si>
  <si>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</si>
  <si>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</si>
  <si>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</si>
  <si>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</si>
  <si>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</si>
  <si>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</si>
  <si>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</si>
  <si>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</si>
  <si>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</si>
  <si>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</si>
  <si>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</si>
  <si>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</si>
  <si>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</si>
  <si>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</si>
  <si>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</si>
  <si>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</si>
  <si>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</si>
  <si>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</si>
  <si>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</si>
  <si>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</si>
  <si>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</si>
  <si>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</si>
  <si>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</si>
  <si>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</si>
  <si>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</si>
  <si>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</si>
  <si>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</si>
  <si>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</si>
  <si>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</si>
  <si>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</si>
  <si>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</si>
  <si>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</si>
  <si>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</si>
  <si>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</si>
  <si>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</si>
  <si>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</si>
  <si>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</si>
  <si>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</si>
  <si>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</si>
  <si>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</si>
  <si>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</si>
  <si>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</si>
  <si>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</si>
  <si>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</si>
  <si>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</si>
  <si>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</si>
  <si>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</si>
  <si>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</si>
  <si>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</si>
  <si>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</si>
  <si>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</si>
  <si>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</si>
  <si>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</si>
  <si>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</si>
  <si>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</si>
  <si>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</si>
  <si>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</si>
  <si>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</si>
  <si>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</si>
  <si>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</si>
  <si>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</si>
  <si>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</si>
  <si>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</si>
  <si>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</si>
  <si>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</si>
  <si>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</si>
  <si>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</si>
  <si>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</si>
  <si>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</si>
  <si>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</si>
  <si>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</si>
  <si>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</si>
  <si>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</si>
  <si>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</si>
  <si>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</si>
  <si>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</si>
  <si>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</si>
  <si>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</si>
  <si>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</si>
  <si>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</si>
  <si>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</si>
  <si>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</si>
  <si>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</si>
  <si>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</si>
  <si>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</si>
  <si>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</si>
  <si>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</si>
  <si>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</si>
  <si>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</si>
  <si>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</si>
  <si>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</si>
  <si>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</si>
  <si>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</si>
  <si>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</si>
  <si>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</si>
  <si>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</si>
  <si>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</si>
  <si>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</si>
  <si>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</si>
  <si>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</si>
  <si>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</si>
  <si>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</si>
  <si>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</si>
  <si>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</si>
  <si>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</si>
  <si>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</si>
  <si>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</si>
  <si>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</si>
  <si>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</si>
  <si>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</si>
  <si>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</si>
  <si>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</si>
  <si>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</si>
  <si>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</si>
  <si>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</si>
  <si>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</si>
  <si>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</si>
  <si>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</si>
  <si>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</si>
  <si>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</si>
  <si>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</si>
  <si>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</si>
  <si>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</si>
  <si>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</si>
  <si>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</si>
  <si>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</si>
  <si>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</si>
  <si>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</si>
  <si>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</si>
  <si>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</si>
  <si>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</si>
  <si>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</si>
  <si>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</si>
  <si>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</si>
  <si>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</si>
  <si>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</si>
  <si>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</si>
  <si>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</si>
  <si>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</si>
  <si>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</si>
  <si>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</si>
  <si>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</si>
  <si>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</si>
  <si>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</si>
  <si>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</si>
  <si>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</si>
  <si>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</si>
  <si>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</si>
  <si>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</si>
  <si>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</si>
  <si>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</si>
  <si>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</si>
  <si>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</si>
  <si>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</si>
  <si>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</si>
  <si>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</si>
  <si>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</si>
  <si>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</si>
  <si>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</si>
  <si>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</si>
  <si>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</si>
  <si>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</si>
  <si>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</si>
  <si>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</si>
  <si>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</si>
  <si>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</si>
  <si>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</si>
  <si>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</si>
  <si>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</si>
  <si>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</si>
  <si>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</si>
  <si>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</si>
  <si>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</si>
  <si>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</si>
  <si>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</si>
  <si>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</si>
  <si>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</si>
  <si>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</si>
  <si>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</si>
  <si>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</si>
  <si>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</si>
  <si>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</si>
  <si>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</si>
  <si>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</si>
  <si>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</si>
  <si>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</si>
  <si>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</si>
  <si>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</si>
  <si>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</si>
  <si>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</si>
  <si>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</si>
  <si>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</si>
  <si>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</si>
  <si>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</si>
  <si>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</si>
  <si>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</si>
  <si>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</si>
  <si>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</si>
  <si>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</si>
  <si>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</si>
  <si>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</si>
  <si>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</si>
  <si>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</si>
  <si>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</si>
  <si>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</si>
  <si>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</si>
  <si>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</si>
  <si>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</si>
  <si>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</si>
  <si>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</si>
  <si>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</si>
  <si>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</si>
  <si>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</si>
  <si>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</si>
  <si>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</si>
  <si>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</si>
  <si>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</si>
  <si>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</si>
  <si>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</si>
  <si>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</si>
  <si>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</si>
  <si>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</si>
  <si>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</si>
  <si>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</si>
  <si>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</si>
  <si>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</si>
  <si>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</si>
  <si>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</si>
  <si>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</si>
  <si>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</si>
  <si>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</si>
  <si>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</si>
  <si>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</si>
  <si>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</si>
  <si>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</si>
  <si>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</si>
  <si>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</si>
  <si>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</si>
  <si>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</si>
  <si>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</si>
  <si>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</si>
  <si>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</si>
  <si>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</si>
  <si>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</si>
  <si>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</si>
  <si>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</si>
  <si>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</si>
  <si>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</si>
  <si>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</si>
  <si>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</si>
  <si>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</si>
  <si>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</si>
  <si>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</si>
  <si>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</si>
  <si>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</si>
  <si>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</si>
  <si>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</si>
  <si>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</si>
  <si>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</si>
  <si>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</si>
  <si>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</si>
  <si>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</si>
  <si>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</si>
  <si>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</si>
  <si>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</si>
  <si>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</si>
  <si>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</si>
  <si>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</si>
  <si>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</si>
  <si>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</si>
  <si>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</si>
  <si>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</si>
  <si>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</si>
  <si>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</si>
  <si>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</si>
  <si>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</si>
  <si>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</si>
  <si>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</si>
  <si>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</si>
  <si>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</si>
  <si>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</si>
  <si>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</si>
  <si>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</si>
  <si>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</si>
  <si>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</si>
  <si>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</si>
  <si>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</si>
  <si>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</si>
  <si>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</si>
  <si>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</si>
  <si>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</si>
  <si>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</si>
  <si>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</si>
  <si>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</si>
  <si>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</si>
  <si>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</si>
  <si>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</si>
  <si>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</si>
  <si>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</si>
  <si>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</si>
  <si>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</si>
  <si>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</si>
  <si>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</si>
  <si>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</si>
  <si>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</si>
  <si>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</si>
  <si>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</si>
  <si>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</si>
  <si>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</si>
  <si>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</si>
  <si>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</si>
  <si>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</si>
  <si>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</si>
  <si>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</si>
  <si>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</si>
  <si>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</si>
  <si>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</si>
  <si>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</si>
  <si>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</si>
  <si>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</si>
  <si>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</si>
  <si>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</si>
  <si>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</si>
  <si>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</si>
  <si>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</si>
  <si>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</si>
  <si>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</si>
  <si>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</si>
  <si>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</si>
  <si>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</si>
  <si>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</si>
  <si>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</si>
  <si>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</si>
  <si>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</si>
  <si>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</si>
  <si>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</si>
  <si>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</si>
  <si>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</si>
  <si>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</si>
  <si>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</si>
  <si>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</si>
  <si>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</si>
  <si>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</si>
  <si>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</si>
  <si>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</si>
  <si>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</si>
  <si>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</si>
  <si>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</si>
  <si>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</si>
  <si>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</si>
  <si>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</si>
  <si>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</si>
  <si>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</si>
  <si>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</si>
  <si>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</si>
  <si>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</si>
  <si>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</si>
  <si>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</si>
  <si>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</si>
  <si>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</si>
  <si>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</si>
  <si>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</si>
  <si>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</si>
  <si>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</si>
  <si>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</si>
  <si>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</si>
  <si>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</si>
  <si>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</si>
  <si>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</si>
  <si>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</si>
  <si>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</si>
  <si>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</si>
  <si>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</si>
  <si>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</si>
  <si>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</si>
  <si>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</si>
  <si>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</si>
  <si>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</si>
  <si>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</si>
  <si>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</si>
  <si>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</si>
  <si>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</si>
  <si>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</si>
  <si>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</si>
  <si>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</si>
  <si>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</si>
  <si>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</si>
  <si>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</si>
  <si>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</si>
  <si>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</si>
  <si>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</si>
  <si>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</si>
  <si>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</si>
  <si>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</si>
  <si>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</si>
  <si>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</si>
  <si>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</si>
  <si>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</si>
  <si>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</si>
  <si>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</si>
  <si>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</si>
  <si>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</si>
  <si>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</si>
  <si>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</si>
  <si>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</si>
  <si>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</si>
  <si>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</si>
  <si>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</si>
  <si>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</si>
  <si>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</si>
  <si>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</si>
  <si>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</si>
  <si>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</si>
  <si>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</si>
  <si>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</si>
  <si>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</si>
  <si>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</si>
  <si>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</si>
  <si>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</si>
  <si>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</si>
  <si>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</si>
  <si>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</si>
  <si>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</si>
  <si>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</si>
  <si>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</si>
  <si>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</si>
  <si>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</si>
  <si>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</si>
  <si>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</si>
  <si>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</si>
  <si>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</si>
  <si>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</si>
  <si>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</si>
  <si>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</si>
  <si>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</si>
  <si>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</si>
  <si>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</si>
  <si>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</si>
  <si>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</si>
  <si>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</si>
  <si>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</si>
  <si>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</si>
  <si>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</si>
  <si>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</si>
  <si>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</si>
  <si>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</si>
  <si>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</si>
  <si>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</si>
  <si>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</si>
  <si>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</si>
  <si>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</si>
  <si>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</si>
  <si>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</si>
  <si>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</si>
  <si>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</si>
  <si>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</si>
  <si>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</si>
  <si>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</si>
  <si>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</si>
  <si>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</si>
  <si>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</si>
  <si>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</si>
  <si>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</si>
  <si>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</si>
  <si>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</si>
  <si>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</si>
  <si>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</si>
  <si>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</si>
  <si>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</si>
  <si>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</si>
  <si>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</si>
  <si>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</si>
  <si>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</si>
  <si>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</si>
  <si>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</si>
  <si>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</si>
  <si>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</si>
  <si>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</si>
  <si>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</si>
  <si>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</si>
  <si>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</si>
  <si>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</si>
  <si>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</si>
  <si>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</si>
  <si>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</si>
  <si>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</si>
  <si>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</si>
  <si>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</si>
  <si>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</si>
  <si>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</si>
  <si>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</si>
  <si>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</si>
  <si>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</si>
  <si>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</si>
  <si>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</si>
  <si>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</si>
  <si>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</si>
  <si>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</si>
  <si>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</si>
  <si>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</si>
  <si>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</si>
  <si>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</si>
  <si>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</si>
  <si>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</si>
  <si>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</si>
  <si>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</si>
  <si>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</si>
  <si>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</si>
  <si>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</si>
  <si>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</si>
  <si>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</si>
  <si>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</si>
  <si>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</si>
  <si>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</si>
  <si>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</si>
  <si>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</si>
  <si>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</si>
  <si>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</si>
  <si>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</si>
  <si>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</si>
  <si>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</si>
  <si>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</si>
  <si>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</si>
  <si>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</si>
  <si>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</si>
  <si>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</si>
  <si>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</si>
  <si>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</si>
  <si>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</si>
  <si>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</si>
  <si>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</si>
  <si>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</si>
  <si>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</si>
  <si>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</si>
  <si>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</si>
  <si>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</si>
  <si>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</si>
  <si>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</si>
  <si>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</si>
  <si>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</si>
  <si>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</si>
  <si>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</si>
  <si>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</si>
  <si>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</si>
  <si>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</si>
  <si>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</si>
  <si>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</si>
  <si>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</si>
  <si>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</si>
  <si>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</si>
  <si>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</si>
  <si>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</si>
  <si>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</si>
  <si>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</si>
  <si>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</si>
  <si>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</si>
  <si>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</si>
  <si>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</si>
  <si>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</si>
  <si>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</si>
  <si>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</si>
  <si>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</si>
  <si>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</si>
  <si>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</si>
  <si>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</si>
  <si>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</si>
  <si>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</si>
  <si>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</si>
  <si>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</si>
  <si>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</si>
  <si>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</si>
  <si>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</si>
  <si>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</si>
  <si>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</si>
  <si>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</si>
  <si>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</si>
  <si>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</si>
  <si>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</si>
  <si>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</si>
  <si>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</si>
  <si>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</si>
  <si>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</si>
  <si>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</si>
  <si>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</si>
  <si>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</si>
  <si>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</si>
  <si>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</si>
  <si>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</si>
  <si>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</si>
  <si>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</si>
  <si>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</si>
  <si>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</si>
  <si>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</si>
  <si>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</si>
  <si>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</si>
  <si>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</si>
  <si>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</si>
  <si>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</si>
  <si>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</si>
  <si>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</si>
  <si>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</si>
  <si>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</si>
  <si>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</si>
  <si>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</si>
  <si>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</si>
  <si>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</si>
  <si>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</si>
  <si>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</si>
  <si>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</si>
  <si>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</si>
  <si>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</si>
  <si>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</si>
  <si>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</si>
  <si>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</si>
  <si>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</si>
  <si>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</si>
  <si>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</si>
  <si>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</si>
  <si>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</si>
  <si>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</si>
  <si>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</si>
  <si>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</si>
  <si>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</si>
  <si>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</si>
  <si>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</si>
  <si>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</si>
  <si>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</si>
  <si>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</si>
  <si>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</si>
  <si>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</si>
  <si>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</si>
  <si>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</si>
  <si>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</si>
  <si>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</si>
  <si>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</si>
  <si>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</si>
  <si>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</si>
  <si>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</si>
  <si>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</si>
  <si>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</si>
  <si>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</si>
  <si>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</si>
  <si>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</si>
  <si>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</si>
  <si>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</si>
  <si>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</si>
  <si>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</si>
  <si>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</si>
  <si>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</si>
  <si>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</si>
  <si>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</si>
  <si>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</si>
  <si>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</si>
  <si>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</si>
  <si>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</si>
  <si>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</si>
  <si>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</si>
  <si>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</si>
  <si>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</si>
  <si>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</si>
  <si>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</si>
  <si>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</si>
  <si>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</si>
  <si>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</si>
  <si>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</si>
  <si>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</si>
  <si>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</si>
  <si>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</si>
  <si>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</si>
  <si>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</si>
  <si>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</si>
  <si>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</si>
  <si>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</si>
  <si>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</si>
  <si>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</si>
  <si>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</si>
  <si>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</si>
  <si>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</si>
  <si>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</si>
  <si>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</si>
  <si>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</si>
  <si>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</si>
  <si>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</si>
  <si>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</si>
  <si>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</si>
  <si>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</si>
  <si>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</si>
  <si>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</si>
  <si>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</si>
  <si>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</si>
  <si>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</si>
  <si>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</si>
  <si>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</si>
  <si>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</si>
  <si>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</si>
  <si>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</si>
  <si>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</si>
  <si>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</si>
  <si>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</si>
  <si>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</si>
  <si>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</si>
  <si>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</si>
  <si>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</si>
  <si>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</si>
  <si>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</si>
  <si>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</si>
  <si>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</si>
  <si>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</si>
  <si>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</si>
  <si>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</si>
  <si>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</si>
  <si>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</si>
  <si>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</si>
  <si>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</si>
  <si>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</si>
  <si>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</si>
  <si>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</si>
  <si>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</si>
  <si>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</si>
  <si>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</si>
  <si>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</si>
  <si>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</si>
  <si>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</si>
  <si>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</si>
  <si>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</si>
  <si>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</si>
  <si>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</si>
  <si>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</si>
  <si>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</si>
  <si>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</si>
  <si>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</si>
  <si>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</si>
  <si>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</si>
  <si>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</si>
  <si>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</si>
  <si>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</si>
  <si>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</si>
  <si>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</si>
  <si>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</si>
  <si>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</si>
  <si>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</si>
  <si>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</si>
  <si>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</si>
  <si>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</si>
  <si>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</si>
  <si>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</si>
  <si>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</si>
  <si>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</si>
  <si>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</si>
  <si>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</si>
  <si>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</si>
  <si>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</si>
  <si>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</si>
  <si>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</si>
  <si>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</si>
  <si>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</si>
  <si>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</si>
  <si>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</si>
  <si>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</si>
  <si>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</si>
  <si>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</si>
  <si>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</si>
  <si>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</si>
  <si>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</si>
  <si>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</si>
  <si>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</si>
  <si>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</si>
  <si>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</si>
  <si>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</si>
  <si>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</si>
  <si>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</si>
  <si>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</si>
  <si>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</si>
  <si>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</si>
  <si>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</si>
  <si>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</si>
  <si>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</si>
  <si>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</si>
  <si>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</si>
  <si>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</si>
  <si>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</si>
  <si>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</si>
  <si>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</si>
  <si>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</si>
  <si>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</si>
  <si>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</si>
  <si>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</si>
  <si>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</si>
  <si>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</si>
  <si>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</si>
  <si>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</si>
  <si>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</si>
  <si>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</si>
  <si>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</si>
  <si>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</si>
  <si>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</si>
  <si>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</si>
  <si>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</si>
  <si>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</si>
  <si>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</si>
  <si>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</si>
  <si>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</si>
  <si>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</si>
  <si>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</si>
  <si>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</si>
  <si>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</si>
  <si>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</si>
  <si>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</si>
  <si>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</si>
  <si>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</si>
  <si>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</si>
  <si>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</si>
  <si>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</si>
  <si>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</si>
  <si>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</si>
  <si>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</si>
  <si>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</si>
  <si>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</si>
  <si>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</si>
  <si>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</si>
  <si>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</si>
  <si>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</si>
  <si>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</si>
  <si>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</si>
  <si>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</si>
  <si>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</si>
  <si>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</si>
  <si>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</si>
  <si>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</si>
  <si>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</si>
  <si>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</si>
  <si>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</si>
  <si>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</si>
  <si>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</si>
  <si>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</si>
  <si>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</si>
  <si>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</si>
  <si>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</si>
  <si>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</si>
  <si>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</si>
  <si>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</si>
  <si>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</si>
  <si>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</si>
  <si>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</si>
  <si>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</si>
  <si>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</si>
  <si>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</si>
  <si>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</si>
  <si>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</si>
  <si>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</si>
  <si>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</si>
  <si>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</si>
  <si>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</si>
  <si>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</si>
  <si>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</si>
  <si>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</si>
  <si>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</si>
  <si>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</si>
  <si>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</si>
  <si>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</si>
  <si>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</si>
  <si>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</si>
  <si>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</si>
  <si>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</si>
  <si>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</si>
  <si>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</si>
  <si>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</si>
  <si>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</si>
  <si>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</si>
  <si>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</si>
  <si>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</si>
  <si>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</si>
  <si>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</si>
  <si>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</si>
  <si>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</si>
  <si>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</si>
  <si>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</si>
  <si>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</si>
  <si>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</si>
  <si>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</si>
  <si>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</si>
  <si>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</si>
  <si>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</si>
  <si>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</si>
  <si>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</si>
  <si>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</si>
  <si>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</si>
  <si>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</si>
  <si>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</si>
  <si>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</si>
  <si>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</si>
  <si>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</si>
  <si>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</si>
  <si>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</si>
  <si>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</si>
  <si>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</si>
  <si>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</si>
  <si>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</si>
  <si>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</si>
  <si>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</si>
  <si>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</si>
  <si>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</si>
  <si>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</si>
  <si>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</si>
  <si>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</si>
  <si>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</si>
  <si>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</si>
  <si>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</si>
  <si>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</si>
  <si>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</si>
  <si>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</si>
  <si>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</si>
  <si>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</si>
  <si>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</si>
  <si>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</si>
  <si>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</si>
  <si>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</si>
  <si>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</si>
  <si>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</si>
  <si>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</si>
  <si>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</si>
  <si>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</si>
  <si>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</si>
  <si>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</si>
  <si>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</si>
  <si>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</si>
  <si>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</si>
  <si>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</si>
  <si>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</si>
  <si>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</si>
  <si>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</si>
  <si>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</si>
  <si>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</si>
  <si>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</si>
  <si>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</si>
  <si>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</si>
  <si>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</si>
  <si>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</si>
  <si>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</si>
  <si>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</si>
  <si>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</si>
  <si>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</si>
  <si>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</si>
  <si>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</si>
  <si>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</si>
  <si>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</si>
  <si>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</si>
  <si>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</si>
  <si>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</si>
  <si>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</si>
  <si>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</si>
  <si>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</si>
  <si>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</si>
  <si>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</si>
  <si>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</si>
  <si>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</si>
  <si>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</si>
  <si>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</si>
  <si>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</si>
  <si>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</si>
  <si>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</si>
  <si>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</si>
  <si>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</si>
  <si>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</si>
  <si>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</si>
  <si>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</si>
  <si>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</si>
  <si>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</si>
  <si>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</si>
  <si>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</si>
  <si>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</si>
  <si>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</si>
  <si>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</si>
  <si>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</si>
  <si>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</si>
  <si>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</si>
  <si>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</si>
  <si>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</si>
  <si>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</si>
  <si>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</si>
  <si>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</si>
  <si>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</si>
  <si>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</si>
  <si>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</si>
  <si>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</si>
  <si>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</si>
  <si>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</si>
  <si>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</si>
  <si>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</si>
  <si>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</si>
  <si>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</si>
  <si>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</si>
  <si>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</si>
  <si>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</si>
  <si>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</si>
  <si>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</si>
  <si>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</si>
  <si>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</si>
  <si>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</si>
  <si>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</si>
  <si>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</si>
  <si>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</si>
  <si>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</si>
  <si>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</si>
  <si>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</si>
  <si>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</si>
  <si>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</si>
  <si>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</si>
  <si>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</si>
  <si>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</si>
  <si>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</si>
  <si>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</si>
  <si>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</si>
  <si>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</si>
  <si>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</si>
  <si>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</si>
  <si>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</si>
  <si>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</si>
  <si>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</si>
  <si>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</si>
  <si>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</si>
  <si>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</si>
  <si>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</si>
  <si>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</si>
  <si>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</si>
  <si>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</si>
  <si>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</si>
  <si>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</si>
  <si>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</si>
  <si>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</si>
  <si>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</si>
  <si>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</si>
  <si>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</si>
  <si>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</si>
  <si>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</si>
  <si>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</si>
  <si>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</si>
  <si>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</si>
  <si>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</si>
  <si>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</si>
  <si>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</si>
  <si>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</si>
  <si>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</si>
  <si>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</si>
  <si>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</si>
  <si>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</si>
  <si>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</si>
  <si>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</si>
  <si>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</si>
  <si>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</si>
  <si>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</si>
  <si>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</si>
  <si>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</si>
  <si>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</si>
  <si>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</si>
  <si>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</si>
  <si>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</si>
  <si>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</si>
  <si>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</si>
  <si>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</si>
  <si>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</si>
  <si>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</si>
  <si>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</si>
  <si>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</si>
  <si>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</si>
  <si>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</si>
  <si>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</si>
  <si>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</si>
  <si>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</si>
  <si>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</si>
  <si>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</si>
  <si>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</si>
  <si>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</si>
  <si>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</si>
  <si>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</si>
  <si>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</si>
  <si>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</si>
  <si>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</si>
  <si>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</si>
  <si>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</si>
  <si>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</si>
  <si>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</si>
  <si>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</si>
  <si>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</si>
  <si>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</si>
  <si>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</si>
  <si>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</si>
  <si>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</si>
  <si>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</si>
  <si>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</si>
  <si>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</si>
  <si>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</si>
  <si>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</si>
  <si>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</si>
  <si>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</si>
  <si>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</si>
  <si>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</si>
  <si>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</si>
  <si>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</si>
  <si>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</si>
  <si>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</si>
  <si>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</si>
  <si>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</si>
  <si>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</si>
  <si>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</si>
  <si>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</si>
  <si>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</si>
  <si>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</si>
  <si>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</si>
  <si>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</si>
  <si>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</si>
  <si>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</si>
  <si>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</si>
  <si>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</si>
  <si>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</si>
  <si>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</si>
  <si>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</si>
  <si>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</si>
  <si>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</si>
  <si>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</si>
  <si>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</si>
  <si>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</si>
  <si>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</si>
  <si>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</si>
  <si>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</si>
  <si>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</si>
  <si>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</si>
  <si>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</si>
  <si>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</si>
  <si>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</si>
  <si>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</si>
  <si>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</si>
  <si>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</si>
  <si>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</si>
  <si>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</si>
  <si>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</si>
  <si>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</si>
  <si>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</si>
  <si>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</si>
  <si>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</si>
  <si>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</si>
  <si>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</si>
  <si>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</si>
  <si>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</si>
  <si>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</si>
  <si>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</si>
  <si>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</si>
  <si>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</si>
  <si>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</si>
  <si>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</si>
  <si>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</si>
  <si>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</si>
  <si>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</si>
  <si>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</si>
  <si>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</si>
  <si>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</si>
  <si>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</si>
  <si>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</si>
  <si>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</si>
  <si>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</si>
  <si>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</si>
  <si>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</si>
  <si>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</si>
  <si>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</si>
  <si>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</si>
  <si>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</si>
  <si>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</si>
  <si>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</si>
  <si>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</si>
  <si>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</si>
  <si>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</si>
  <si>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</si>
  <si>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</si>
  <si>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</si>
  <si>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</si>
  <si>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</si>
  <si>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</si>
  <si>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</si>
  <si>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</si>
  <si>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</si>
  <si>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</si>
  <si>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</si>
  <si>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</si>
  <si>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</si>
  <si>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</si>
  <si>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</si>
  <si>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</si>
  <si>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</si>
  <si>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</si>
  <si>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</si>
  <si>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</si>
  <si>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</si>
  <si>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</si>
  <si>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</si>
  <si>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</si>
  <si>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</si>
  <si>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</si>
  <si>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</si>
  <si>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</si>
  <si>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</si>
  <si>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</si>
  <si>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</si>
  <si>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</si>
  <si>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</si>
  <si>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</si>
  <si>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</si>
  <si>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</si>
  <si>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</si>
  <si>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</si>
  <si>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</si>
  <si>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</si>
  <si>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</si>
  <si>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</si>
  <si>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</si>
  <si>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</si>
  <si>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</si>
  <si>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</si>
  <si>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</si>
  <si>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</si>
  <si>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</si>
  <si>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</si>
  <si>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</si>
  <si>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</si>
  <si>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</si>
  <si>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</si>
  <si>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</si>
  <si>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</si>
  <si>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</si>
  <si>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</si>
  <si>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</si>
  <si>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</si>
  <si>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</si>
  <si>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</si>
  <si>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</si>
  <si>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</si>
  <si>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</si>
  <si>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</si>
  <si>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</si>
  <si>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</si>
  <si>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</si>
  <si>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</si>
  <si>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</si>
  <si>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</si>
  <si>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</si>
  <si>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</si>
  <si>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</si>
  <si>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</si>
  <si>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</si>
  <si>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</si>
  <si>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</si>
  <si>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</si>
  <si>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</si>
  <si>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</si>
  <si>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</si>
  <si>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</si>
  <si>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</si>
  <si>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</si>
  <si>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</si>
  <si>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</si>
  <si>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</si>
  <si>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</si>
  <si>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</si>
  <si>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</si>
  <si>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</si>
  <si>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</si>
  <si>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</si>
  <si>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</si>
  <si>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</si>
  <si>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</si>
  <si>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</si>
  <si>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</si>
  <si>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</si>
  <si>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</si>
  <si>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</si>
  <si>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</si>
  <si>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</si>
  <si>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</si>
  <si>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</si>
  <si>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</si>
  <si>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</si>
  <si>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</si>
  <si>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</si>
  <si>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</si>
  <si>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</si>
  <si>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</si>
  <si>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</si>
  <si>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</si>
  <si>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</si>
  <si>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</si>
  <si>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</si>
  <si>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</si>
  <si>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</si>
  <si>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</si>
  <si>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</si>
  <si>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</si>
  <si>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</si>
  <si>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</si>
  <si>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</si>
  <si>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</si>
  <si>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</si>
  <si>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</si>
  <si>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</si>
  <si>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</si>
  <si>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</si>
  <si>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</si>
  <si>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</si>
  <si>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</si>
  <si>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</si>
  <si>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</si>
  <si>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</si>
  <si>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</si>
  <si>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</si>
  <si>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</si>
  <si>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</si>
  <si>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</si>
  <si>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</si>
  <si>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</si>
  <si>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</si>
  <si>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</si>
  <si>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</si>
  <si>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</si>
  <si>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</si>
  <si>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</si>
  <si>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</si>
  <si>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</si>
  <si>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</si>
  <si>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</si>
  <si>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</si>
  <si>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</si>
  <si>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</si>
  <si>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</si>
  <si>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</si>
  <si>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</si>
  <si>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</si>
  <si>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</si>
  <si>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</si>
  <si>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</si>
  <si>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</si>
  <si>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</si>
  <si>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</si>
  <si>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</si>
  <si>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</si>
  <si>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</si>
  <si>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</si>
  <si>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</si>
  <si>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</si>
  <si>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</si>
  <si>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</si>
  <si>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</si>
  <si>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</si>
  <si>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</si>
  <si>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</si>
  <si>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</si>
  <si>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</si>
  <si>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</si>
  <si>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</si>
  <si>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</si>
  <si>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</si>
  <si>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</si>
  <si>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</si>
  <si>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</si>
  <si>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</si>
  <si>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</si>
  <si>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</si>
  <si>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</si>
  <si>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</si>
  <si>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</si>
  <si>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</si>
  <si>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</si>
  <si>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</si>
  <si>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</si>
  <si>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</si>
  <si>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</si>
  <si>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</si>
  <si>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</si>
  <si>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</si>
  <si>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</si>
  <si>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</si>
  <si>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</si>
  <si>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</si>
  <si>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</si>
  <si>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</si>
  <si>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</si>
  <si>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</si>
  <si>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</si>
  <si>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</si>
  <si>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</si>
  <si>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</si>
  <si>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</si>
  <si>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</si>
  <si>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</si>
  <si>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</si>
  <si>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</si>
  <si>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</si>
  <si>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</si>
  <si>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</si>
  <si>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</si>
  <si>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</si>
  <si>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</si>
  <si>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</si>
  <si>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</si>
  <si>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</si>
  <si>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</si>
  <si>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</si>
  <si>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</si>
  <si>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</si>
  <si>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</si>
  <si>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</si>
  <si>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</si>
  <si>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</si>
  <si>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</si>
  <si>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</si>
  <si>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</si>
  <si>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</si>
  <si>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</si>
  <si>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</si>
  <si>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</si>
  <si>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</si>
  <si>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</si>
  <si>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</si>
  <si>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</si>
  <si>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</si>
  <si>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</si>
  <si>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</si>
  <si>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</si>
  <si>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</si>
  <si>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</si>
  <si>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</si>
  <si>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</si>
  <si>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</si>
  <si>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</si>
  <si>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</si>
  <si>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</si>
  <si>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</si>
  <si>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</si>
  <si>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</si>
  <si>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</si>
  <si>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</si>
  <si>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</si>
  <si>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</si>
  <si>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</si>
  <si>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</si>
  <si>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</si>
  <si>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</si>
  <si>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</si>
  <si>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</si>
  <si>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</si>
  <si>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</si>
  <si>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</si>
  <si>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</si>
  <si>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</si>
  <si>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</si>
  <si>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</si>
  <si>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</si>
  <si>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</si>
  <si>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</si>
  <si>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</si>
  <si>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</si>
  <si>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</si>
  <si>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</si>
  <si>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</si>
  <si>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</si>
  <si>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</si>
  <si>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</si>
  <si>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</si>
  <si>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</si>
  <si>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</si>
  <si>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</si>
  <si>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</si>
  <si>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</si>
  <si>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</si>
  <si>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</si>
  <si>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</si>
  <si>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</si>
  <si>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</si>
  <si>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</si>
  <si>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</si>
  <si>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</si>
  <si>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</si>
  <si>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</si>
  <si>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</si>
  <si>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</si>
  <si>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</si>
  <si>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</si>
  <si>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</si>
  <si>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</si>
  <si>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</si>
  <si>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</si>
  <si>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</si>
  <si>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</si>
  <si>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</si>
  <si>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</si>
  <si>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</si>
  <si>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</si>
  <si>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</si>
  <si>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</si>
  <si>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</si>
  <si>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</si>
  <si>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</si>
  <si>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</si>
  <si>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</si>
  <si>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</si>
  <si>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</si>
  <si>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</si>
  <si>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</si>
  <si>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</si>
  <si>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</si>
  <si>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</si>
  <si>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</si>
  <si>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</si>
  <si>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</si>
  <si>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</si>
  <si>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</si>
  <si>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</si>
  <si>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</si>
  <si>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</si>
  <si>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</si>
  <si>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</si>
  <si>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</si>
  <si>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</si>
  <si>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</si>
  <si>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</si>
  <si>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</si>
  <si>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</si>
  <si>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</si>
  <si>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</si>
  <si>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</si>
  <si>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</si>
  <si>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</si>
  <si>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</si>
  <si>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</si>
  <si>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</si>
  <si>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</si>
  <si>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</si>
  <si>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</si>
  <si>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</si>
  <si>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</si>
  <si>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</si>
  <si>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</si>
  <si>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</si>
  <si>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</si>
  <si>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</si>
  <si>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</si>
  <si>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</si>
  <si>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</si>
  <si>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</si>
  <si>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</si>
  <si>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</si>
  <si>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</si>
  <si>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</si>
  <si>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</si>
  <si>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</si>
  <si>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</si>
  <si>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</si>
  <si>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</si>
  <si>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</si>
  <si>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</si>
  <si>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</si>
  <si>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</si>
  <si>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</si>
  <si>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</si>
  <si>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</si>
  <si>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</si>
  <si>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</si>
  <si>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</si>
  <si>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</si>
  <si>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</si>
  <si>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</si>
  <si>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</si>
  <si>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</si>
  <si>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</si>
  <si>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</si>
  <si>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</si>
  <si>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</si>
  <si>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</si>
  <si>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</si>
  <si>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</si>
  <si>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</si>
  <si>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</si>
  <si>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</si>
  <si>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</si>
  <si>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</si>
  <si>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</si>
  <si>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</si>
  <si>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</si>
  <si>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</si>
  <si>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</si>
  <si>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</si>
  <si>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</si>
  <si>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</si>
  <si>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</si>
  <si>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</si>
  <si>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</si>
  <si>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</si>
  <si>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</si>
  <si>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</si>
  <si>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</si>
  <si>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</si>
  <si>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</si>
  <si>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</si>
  <si>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</si>
  <si>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</si>
  <si>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</si>
  <si>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</si>
  <si>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</si>
  <si>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</si>
  <si>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</si>
  <si>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</si>
  <si>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</si>
  <si>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</si>
  <si>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</si>
  <si>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</si>
  <si>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</si>
  <si>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</si>
  <si>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</si>
  <si>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</si>
  <si>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</si>
  <si>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</si>
  <si>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</si>
  <si>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</si>
  <si>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</si>
  <si>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</si>
  <si>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</si>
  <si>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</si>
  <si>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</si>
  <si>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</si>
  <si>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</si>
  <si>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</si>
  <si>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</si>
  <si>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</si>
  <si>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</si>
  <si>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</si>
  <si>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</si>
  <si>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</si>
  <si>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</si>
  <si>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</si>
  <si>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</si>
  <si>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</si>
  <si>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</si>
  <si>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</si>
  <si>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</si>
  <si>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</si>
  <si>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</si>
  <si>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</si>
  <si>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</si>
  <si>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</si>
  <si>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</si>
  <si>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</si>
  <si>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</si>
  <si>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</si>
  <si>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</si>
  <si>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</si>
  <si>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</si>
  <si>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</si>
  <si>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</si>
  <si>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</si>
  <si>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</si>
  <si>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</si>
  <si>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</si>
  <si>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</si>
  <si>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</si>
  <si>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</si>
  <si>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</si>
  <si>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</si>
  <si>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</si>
  <si>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</si>
  <si>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</si>
  <si>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</si>
  <si>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</si>
  <si>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</si>
  <si>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</si>
  <si>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</si>
  <si>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</si>
  <si>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</si>
  <si>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</si>
  <si>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</si>
  <si>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</si>
  <si>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</si>
  <si>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</si>
  <si>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</si>
  <si>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</si>
  <si>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</si>
  <si>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</si>
  <si>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</si>
  <si>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</si>
  <si>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</si>
  <si>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</si>
  <si>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</si>
  <si>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</si>
  <si>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</si>
  <si>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</si>
  <si>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</si>
  <si>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</si>
  <si>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</si>
  <si>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</si>
  <si>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</si>
  <si>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</si>
  <si>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</si>
  <si>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</si>
  <si>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</si>
  <si>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</si>
  <si>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</si>
  <si>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</si>
  <si>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</si>
  <si>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</si>
  <si>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</si>
  <si>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</si>
  <si>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</si>
  <si>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</si>
  <si>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</si>
  <si>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</si>
  <si>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</si>
  <si>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</si>
  <si>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</si>
  <si>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</si>
  <si>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</si>
  <si>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</si>
  <si>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</si>
  <si>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</si>
  <si>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</si>
  <si>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</si>
  <si>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</si>
  <si>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</si>
  <si>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</si>
  <si>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</si>
  <si>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</si>
  <si>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</si>
  <si>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</si>
  <si>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</si>
  <si>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</si>
  <si>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</si>
  <si>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</si>
  <si>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</si>
  <si>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</si>
  <si>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</si>
  <si>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</si>
  <si>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</si>
  <si>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</si>
  <si>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</si>
  <si>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</si>
  <si>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</si>
  <si>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</si>
  <si>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</si>
  <si>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</si>
  <si>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</si>
  <si>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</si>
  <si>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</si>
  <si>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</si>
  <si>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</si>
  <si>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</si>
  <si>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</si>
  <si>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</si>
  <si>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</si>
  <si>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</si>
  <si>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</si>
  <si>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</si>
  <si>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</si>
  <si>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</si>
  <si>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</si>
  <si>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</si>
  <si>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</si>
  <si>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</si>
  <si>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</si>
  <si>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</si>
  <si>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</si>
  <si>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</si>
  <si>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</si>
  <si>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</si>
  <si>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</si>
  <si>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</si>
  <si>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</si>
  <si>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</si>
  <si>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</si>
  <si>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</si>
  <si>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</si>
  <si>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</si>
  <si>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</si>
  <si>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</si>
  <si>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</si>
  <si>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</si>
  <si>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</si>
  <si>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</si>
  <si>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</si>
  <si>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</si>
  <si>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</si>
  <si>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</si>
  <si>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</si>
  <si>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</si>
  <si>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</si>
  <si>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</si>
  <si>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</si>
  <si>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</si>
  <si>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</si>
  <si>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</si>
  <si>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</si>
  <si>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</si>
  <si>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</si>
  <si>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</si>
  <si>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</si>
  <si>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</si>
  <si>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</si>
  <si>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</si>
  <si>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</si>
  <si>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</si>
  <si>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</si>
  <si>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</si>
  <si>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</si>
  <si>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</si>
  <si>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</si>
  <si>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</si>
  <si>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</si>
  <si>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</si>
  <si>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</si>
  <si>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</si>
  <si>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</si>
  <si>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</si>
  <si>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</si>
  <si>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</si>
  <si>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</si>
  <si>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</si>
  <si>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</si>
  <si>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</si>
  <si>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</si>
  <si>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</si>
  <si>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</si>
  <si>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</si>
  <si>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</si>
  <si>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</si>
  <si>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</si>
  <si>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</si>
  <si>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</si>
  <si>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</si>
  <si>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</si>
  <si>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</si>
  <si>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</si>
  <si>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</si>
  <si>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</si>
  <si>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</si>
  <si>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</si>
  <si>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</si>
  <si>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</si>
  <si>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</si>
  <si>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</si>
  <si>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</si>
  <si>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</si>
  <si>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</si>
  <si>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</si>
  <si>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</si>
  <si>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</si>
  <si>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</si>
  <si>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</si>
  <si>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</si>
  <si>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</si>
  <si>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</si>
  <si>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</si>
  <si>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</si>
  <si>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</si>
  <si>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</si>
  <si>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</si>
  <si>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</si>
  <si>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</si>
  <si>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</si>
  <si>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</si>
  <si>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</si>
  <si>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</si>
  <si>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</si>
  <si>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</si>
  <si>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</si>
  <si>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</si>
  <si>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</si>
  <si>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</si>
  <si>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</si>
  <si>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</si>
  <si>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</si>
  <si>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</si>
  <si>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</si>
  <si>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</si>
  <si>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</si>
  <si>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</si>
  <si>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</si>
  <si>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</si>
  <si>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</si>
  <si>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</si>
  <si>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</si>
  <si>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</si>
  <si>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</si>
  <si>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</si>
  <si>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</si>
  <si>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</si>
  <si>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</si>
  <si>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</si>
  <si>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</si>
  <si>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</si>
  <si>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</si>
  <si>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</si>
  <si>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</si>
  <si>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</si>
  <si>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</si>
  <si>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</si>
  <si>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</si>
  <si>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</si>
  <si>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</si>
  <si>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</si>
  <si>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</si>
  <si>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</si>
  <si>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</si>
  <si>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</si>
  <si>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</si>
  <si>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</si>
  <si>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</si>
  <si>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</si>
  <si>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</si>
  <si>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</si>
  <si>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</si>
  <si>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</si>
  <si>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</si>
  <si>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</si>
  <si>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</si>
  <si>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</si>
  <si>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</si>
  <si>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</si>
  <si>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</si>
  <si>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</si>
  <si>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</si>
  <si>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</si>
  <si>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</si>
  <si>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</si>
  <si>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</si>
  <si>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</si>
  <si>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</si>
  <si>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</si>
  <si>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</si>
  <si>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</si>
  <si>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</si>
  <si>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</si>
  <si>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</si>
  <si>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</si>
  <si>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</si>
  <si>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</si>
  <si>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</si>
  <si>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</si>
  <si>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</si>
  <si>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</si>
  <si>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</si>
  <si>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</si>
  <si>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</si>
  <si>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</si>
  <si>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</si>
  <si>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</si>
  <si>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</si>
  <si>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</si>
  <si>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</si>
  <si>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</si>
  <si>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</si>
  <si>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</si>
  <si>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</si>
  <si>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</si>
  <si>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</si>
  <si>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</si>
  <si>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</si>
  <si>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</si>
  <si>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</si>
  <si>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</si>
  <si>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</si>
  <si>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</si>
  <si>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</si>
  <si>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</si>
  <si>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</si>
  <si>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</si>
  <si>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</si>
  <si>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</si>
  <si>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</si>
  <si>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</si>
  <si>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</si>
  <si>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</si>
  <si>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</si>
  <si>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</si>
  <si>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</si>
  <si>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</si>
  <si>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</si>
  <si>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</si>
  <si>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</si>
  <si>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</si>
  <si>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</si>
  <si>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</si>
  <si>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</si>
  <si>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</si>
  <si>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</si>
  <si>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</si>
  <si>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</si>
  <si>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</si>
  <si>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</si>
  <si>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</si>
  <si>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</si>
  <si>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</si>
  <si>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</si>
  <si>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</si>
  <si>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</si>
  <si>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</si>
  <si>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</si>
  <si>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</si>
  <si>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</si>
  <si>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</si>
  <si>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</si>
  <si>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</si>
  <si>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</si>
  <si>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</si>
  <si>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</si>
  <si>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</si>
  <si>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</si>
  <si>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</si>
  <si>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</si>
  <si>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</si>
  <si>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</si>
  <si>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</si>
  <si>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</si>
  <si>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</si>
  <si>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</si>
  <si>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</si>
  <si>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</si>
  <si>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</si>
  <si>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</si>
  <si>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</si>
  <si>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</si>
  <si>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</si>
  <si>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</si>
  <si>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</si>
  <si>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</si>
  <si>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</si>
  <si>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</si>
  <si>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</si>
  <si>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</si>
  <si>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</si>
  <si>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</si>
  <si>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</si>
  <si>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</si>
  <si>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</si>
  <si>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</si>
  <si>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</si>
  <si>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</si>
  <si>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</si>
  <si>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</si>
  <si>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</si>
  <si>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</si>
  <si>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</si>
  <si>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</si>
  <si>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</si>
  <si>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</si>
  <si>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</si>
  <si>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</si>
  <si>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</si>
  <si>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</si>
  <si>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</si>
  <si>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</si>
  <si>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</si>
  <si>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</si>
  <si>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</si>
  <si>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</si>
  <si>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</si>
  <si>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</si>
  <si>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</si>
  <si>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</si>
  <si>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</si>
  <si>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</si>
  <si>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</si>
  <si>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</si>
  <si>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</si>
  <si>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</si>
  <si>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</si>
  <si>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</si>
  <si>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</si>
  <si>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</si>
  <si>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</si>
  <si>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</si>
  <si>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</si>
  <si>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</si>
  <si>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</si>
  <si>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</si>
  <si>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</si>
  <si>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</si>
  <si>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</si>
  <si>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</si>
  <si>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</si>
  <si>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</si>
  <si>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</si>
  <si>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</si>
  <si>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</si>
  <si>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</si>
  <si>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</si>
  <si>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</si>
  <si>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</si>
  <si>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</si>
  <si>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</si>
  <si>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</si>
  <si>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</si>
  <si>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</si>
  <si>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</si>
  <si>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</si>
  <si>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</si>
  <si>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</si>
  <si>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</si>
  <si>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</si>
  <si>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</si>
  <si>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</si>
  <si>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</si>
  <si>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</si>
  <si>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</si>
  <si>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</si>
  <si>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</si>
  <si>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</si>
  <si>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</si>
  <si>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</si>
  <si>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</si>
  <si>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</si>
  <si>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</si>
  <si>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</si>
  <si>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</si>
  <si>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</si>
  <si>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</si>
  <si>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</si>
  <si>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</si>
  <si>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</si>
  <si>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</si>
  <si>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</si>
  <si>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</si>
  <si>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</si>
  <si>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</si>
  <si>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</si>
  <si>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</si>
  <si>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</si>
  <si>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</si>
  <si>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</si>
  <si>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</si>
  <si>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</si>
  <si>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</si>
  <si>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</si>
  <si>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</si>
  <si>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</si>
  <si>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</si>
  <si>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</si>
  <si>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</si>
  <si>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</si>
  <si>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</si>
  <si>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</si>
  <si>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</si>
  <si>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</si>
  <si>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</si>
  <si>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</si>
  <si>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</si>
  <si>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</si>
  <si>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</si>
  <si>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</si>
  <si>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</si>
  <si>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</si>
  <si>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</si>
  <si>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</si>
  <si>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</si>
  <si>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</si>
  <si>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</si>
  <si>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</si>
  <si>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</si>
  <si>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</si>
  <si>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</si>
  <si>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</si>
  <si>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</si>
  <si>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</si>
  <si>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</si>
  <si>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</si>
  <si>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</si>
  <si>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</si>
  <si>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</si>
  <si>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</si>
  <si>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</si>
  <si>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</si>
  <si>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</si>
  <si>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</si>
  <si>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</si>
  <si>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</si>
  <si>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</si>
  <si>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</si>
  <si>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</si>
  <si>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</si>
  <si>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</si>
  <si>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</si>
  <si>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</si>
  <si>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</si>
  <si>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</si>
  <si>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</si>
  <si>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</si>
  <si>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</si>
  <si>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</si>
  <si>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</si>
  <si>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</si>
  <si>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</si>
  <si>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</si>
  <si>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</si>
  <si>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</si>
  <si>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</si>
  <si>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</si>
  <si>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</si>
  <si>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</si>
  <si>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</si>
  <si>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</si>
  <si>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</si>
  <si>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</si>
  <si>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</si>
  <si>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</si>
  <si>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</si>
  <si>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</si>
  <si>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</si>
  <si>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</si>
  <si>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</si>
  <si>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</si>
  <si>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</si>
  <si>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</si>
  <si>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</si>
  <si>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</si>
  <si>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</si>
  <si>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</si>
  <si>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</si>
  <si>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</si>
  <si>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</si>
  <si>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</si>
  <si>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</si>
  <si>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</si>
  <si>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</si>
  <si>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</si>
  <si>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</si>
  <si>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</si>
  <si>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</si>
  <si>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</si>
  <si>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</si>
  <si>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</si>
  <si>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</si>
  <si>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</si>
  <si>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</si>
  <si>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</si>
  <si>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</si>
  <si>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</si>
  <si>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</si>
  <si>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</si>
  <si>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</si>
  <si>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</si>
  <si>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</si>
  <si>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</si>
  <si>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</si>
  <si>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</si>
  <si>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</si>
  <si>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</si>
  <si>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</si>
  <si>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</si>
  <si>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</si>
  <si>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</si>
  <si>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</si>
  <si>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</si>
  <si>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</si>
  <si>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</si>
  <si>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</si>
  <si>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</si>
  <si>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</si>
  <si>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</si>
  <si>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</si>
  <si>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</si>
  <si>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</si>
  <si>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</si>
  <si>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</si>
  <si>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</si>
  <si>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</si>
  <si>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</si>
  <si>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</si>
  <si>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</si>
  <si>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</si>
  <si>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</si>
  <si>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</si>
  <si>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</si>
  <si>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</si>
  <si>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</si>
  <si>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</si>
  <si>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</si>
  <si>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</si>
  <si>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</si>
  <si>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</si>
  <si>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</si>
  <si>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</si>
  <si>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</si>
  <si>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</si>
  <si>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</si>
  <si>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</si>
  <si>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</si>
  <si>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</si>
  <si>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</si>
  <si>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</si>
  <si>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</si>
  <si>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</si>
  <si>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</si>
  <si>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</si>
  <si>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</si>
  <si>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</si>
  <si>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</si>
  <si>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</si>
  <si>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</si>
  <si>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</si>
  <si>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</si>
  <si>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</si>
  <si>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</si>
  <si>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</si>
  <si>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</si>
  <si>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</si>
  <si>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</si>
  <si>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</si>
  <si>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</si>
  <si>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</si>
  <si>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</si>
  <si>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</si>
  <si>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</si>
  <si>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</si>
  <si>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</si>
  <si>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</si>
  <si>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</si>
  <si>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</si>
  <si>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</si>
  <si>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</si>
  <si>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</si>
  <si>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</si>
  <si>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</si>
  <si>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</si>
  <si>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</si>
  <si>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</si>
  <si>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</si>
  <si>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</si>
  <si>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</si>
  <si>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</si>
  <si>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</si>
  <si>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</si>
  <si>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</si>
  <si>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</si>
  <si>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</si>
  <si>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</si>
  <si>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</si>
  <si>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</si>
  <si>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</si>
  <si>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</si>
  <si>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</si>
  <si>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</si>
  <si>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</si>
  <si>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</si>
  <si>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</si>
  <si>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</si>
  <si>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</si>
  <si>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</si>
  <si>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</si>
  <si>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</si>
  <si>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</si>
  <si>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</si>
  <si>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</si>
  <si>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</si>
  <si>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</si>
  <si>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</si>
  <si>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</si>
  <si>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</si>
  <si>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</si>
  <si>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</si>
  <si>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</si>
  <si>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</si>
  <si>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</si>
  <si>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</si>
  <si>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</si>
  <si>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</si>
  <si>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</si>
  <si>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</si>
  <si>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</si>
  <si>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</si>
  <si>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</si>
  <si>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</si>
  <si>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</si>
  <si>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</si>
  <si>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</si>
  <si>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</si>
  <si>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</si>
  <si>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</si>
  <si>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</si>
  <si>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</si>
  <si>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</si>
  <si>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</si>
  <si>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</si>
  <si>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</si>
  <si>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</si>
  <si>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</si>
  <si>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</si>
  <si>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</si>
  <si>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</si>
  <si>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</si>
  <si>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</si>
  <si>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</si>
  <si>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</si>
  <si>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</si>
  <si>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</si>
  <si>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</si>
  <si>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</si>
  <si>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</si>
  <si>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</si>
  <si>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</si>
  <si>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</si>
  <si>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</si>
  <si>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</si>
  <si>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</si>
  <si>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</si>
  <si>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</si>
  <si>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</si>
  <si>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</si>
  <si>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</si>
  <si>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</si>
  <si>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</si>
  <si>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</si>
  <si>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</si>
  <si>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</si>
  <si>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</si>
  <si>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</si>
  <si>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</si>
  <si>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</si>
  <si>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</si>
  <si>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</si>
  <si>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</si>
  <si>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</si>
  <si>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</si>
  <si>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</si>
  <si>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</si>
  <si>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</si>
  <si>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</si>
  <si>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</si>
  <si>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</si>
  <si>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</si>
  <si>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</si>
  <si>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</si>
  <si>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</si>
  <si>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</si>
  <si>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</si>
  <si>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</si>
  <si>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</si>
  <si>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</si>
  <si>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</si>
  <si>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</si>
  <si>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</si>
  <si>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</si>
  <si>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</si>
  <si>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</si>
  <si>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</si>
  <si>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</si>
  <si>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</si>
  <si>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</si>
  <si>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</si>
  <si>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</si>
  <si>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</si>
  <si>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</si>
  <si>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</si>
  <si>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</si>
  <si>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</si>
  <si>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</si>
  <si>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</si>
  <si>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</si>
  <si>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</si>
  <si>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</si>
  <si>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</si>
  <si>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</si>
  <si>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</si>
  <si>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</si>
  <si>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</si>
  <si>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</si>
  <si>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</si>
  <si>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</si>
  <si>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</si>
  <si>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</si>
  <si>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</si>
  <si>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</si>
  <si>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</si>
  <si>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</si>
  <si>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</si>
  <si>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</si>
  <si>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</si>
  <si>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</si>
  <si>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</si>
  <si>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</si>
  <si>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</si>
  <si>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</si>
  <si>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</si>
  <si>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</si>
  <si>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</si>
  <si>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</si>
  <si>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</si>
  <si>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</si>
  <si>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</si>
  <si>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</si>
  <si>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</si>
  <si>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</si>
  <si>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</si>
  <si>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</si>
  <si>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</si>
  <si>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</si>
  <si>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</si>
  <si>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</si>
  <si>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</si>
  <si>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</si>
  <si>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</si>
  <si>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</si>
  <si>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</si>
  <si>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</si>
  <si>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</si>
  <si>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</si>
  <si>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</si>
  <si>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</si>
  <si>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</si>
  <si>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</si>
  <si>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</si>
  <si>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</si>
  <si>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</si>
  <si>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</si>
  <si>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</si>
  <si>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</si>
  <si>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</si>
  <si>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</si>
  <si>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</si>
  <si>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</si>
  <si>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</si>
  <si>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</si>
  <si>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</si>
  <si>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</si>
  <si>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</si>
  <si>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</si>
  <si>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</si>
  <si>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</si>
  <si>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</si>
  <si>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</si>
  <si>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</si>
  <si>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</si>
  <si>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</si>
  <si>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</si>
  <si>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</si>
  <si>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</si>
  <si>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</si>
  <si>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</si>
  <si>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</si>
  <si>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</si>
  <si>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</si>
  <si>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</si>
  <si>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</si>
  <si>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</si>
  <si>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</si>
  <si>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</si>
  <si>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</si>
  <si>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</si>
  <si>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</si>
  <si>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</si>
  <si>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</si>
  <si>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</si>
  <si>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</si>
  <si>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</si>
  <si>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</si>
  <si>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</si>
  <si>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</si>
  <si>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</si>
  <si>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</si>
  <si>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</si>
  <si>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</si>
  <si>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</si>
  <si>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</si>
  <si>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</si>
  <si>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</si>
  <si>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</si>
  <si>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</si>
  <si>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</si>
  <si>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</si>
  <si>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</si>
  <si>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</si>
  <si>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</si>
  <si>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</si>
  <si>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</si>
  <si>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</si>
  <si>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</si>
  <si>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</si>
  <si>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</si>
  <si>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</si>
  <si>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</si>
  <si>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</si>
  <si>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</si>
  <si>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</si>
  <si>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</si>
  <si>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</si>
  <si>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</si>
  <si>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</si>
  <si>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</si>
  <si>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</si>
  <si>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</si>
  <si>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</si>
  <si>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</si>
  <si>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</si>
  <si>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</si>
  <si>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</si>
  <si>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</si>
  <si>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</si>
  <si>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</si>
  <si>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</si>
  <si>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</si>
  <si>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</si>
  <si>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</si>
  <si>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</si>
  <si>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</si>
  <si>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</si>
  <si>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</si>
  <si>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</si>
  <si>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</si>
  <si>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</si>
  <si>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</si>
  <si>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</si>
  <si>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</si>
  <si>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</si>
  <si>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</si>
  <si>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</si>
  <si>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</si>
  <si>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</si>
  <si>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</si>
  <si>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</si>
  <si>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</si>
  <si>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</si>
  <si>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</si>
  <si>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</si>
  <si>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</si>
  <si>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</si>
  <si>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</si>
  <si>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</si>
  <si>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</si>
  <si>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</si>
  <si>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</si>
  <si>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</si>
  <si>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</si>
  <si>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</si>
  <si>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</si>
  <si>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</si>
  <si>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</si>
  <si>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</si>
  <si>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</si>
  <si>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</si>
  <si>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</si>
  <si>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</si>
  <si>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</si>
  <si>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</si>
  <si>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</si>
  <si>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</si>
  <si>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</si>
  <si>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</si>
  <si>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</si>
  <si>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</si>
  <si>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</si>
  <si>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</si>
  <si>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</si>
  <si>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</si>
  <si>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</si>
  <si>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</si>
  <si>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</si>
  <si>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</si>
  <si>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</si>
  <si>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</si>
  <si>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</si>
  <si>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</si>
  <si>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</si>
  <si>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</si>
  <si>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</si>
  <si>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</si>
  <si>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</si>
  <si>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</si>
  <si>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</si>
  <si>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</si>
  <si>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</si>
  <si>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</si>
  <si>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</si>
  <si>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</si>
  <si>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</si>
  <si>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</si>
  <si>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</si>
  <si>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</si>
  <si>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</si>
  <si>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</si>
  <si>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</si>
  <si>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</si>
  <si>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</si>
  <si>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</si>
  <si>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</si>
  <si>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</si>
  <si>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</si>
  <si>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</si>
  <si>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</si>
  <si>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</si>
  <si>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</si>
  <si>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</si>
  <si>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</si>
  <si>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</si>
  <si>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</si>
  <si>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</si>
  <si>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</si>
  <si>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</si>
  <si>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</si>
  <si>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</si>
  <si>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</si>
  <si>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</si>
  <si>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</si>
  <si>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</si>
  <si>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</si>
  <si>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</si>
  <si>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</si>
  <si>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</si>
  <si>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</si>
  <si>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</si>
  <si>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</si>
  <si>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</si>
  <si>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</si>
  <si>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</si>
  <si>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</si>
  <si>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</si>
  <si>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</si>
  <si>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</si>
  <si>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</si>
  <si>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</si>
  <si>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</si>
  <si>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</si>
  <si>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</si>
  <si>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</si>
  <si>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</si>
  <si>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</si>
  <si>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</si>
  <si>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</si>
  <si>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</si>
  <si>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</si>
  <si>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</si>
  <si>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</si>
  <si>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</si>
  <si>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</si>
  <si>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</si>
  <si>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</si>
  <si>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</si>
  <si>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</si>
  <si>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</si>
  <si>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</si>
  <si>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</si>
  <si>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</si>
  <si>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</si>
  <si>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</si>
  <si>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</si>
  <si>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</si>
  <si>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</si>
  <si>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</si>
  <si>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</si>
  <si>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</si>
  <si>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</si>
  <si>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</si>
  <si>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</si>
  <si>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</si>
  <si>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</si>
  <si>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</si>
  <si>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</si>
  <si>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</si>
  <si>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</si>
  <si>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</si>
  <si>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</si>
  <si>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</si>
  <si>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</si>
  <si>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</si>
  <si>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</si>
  <si>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</si>
  <si>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</si>
  <si>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</si>
  <si>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</si>
  <si>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</si>
  <si>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</si>
  <si>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</si>
  <si>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</si>
  <si>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</si>
  <si>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</si>
  <si>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</si>
  <si>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</si>
  <si>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</si>
  <si>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</si>
  <si>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</si>
  <si>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</si>
  <si>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</si>
  <si>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</si>
  <si>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</si>
  <si>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</si>
  <si>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</si>
  <si>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</si>
  <si>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</si>
  <si>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</si>
  <si>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</si>
  <si>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</si>
  <si>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</si>
  <si>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</si>
  <si>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</si>
  <si>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</si>
  <si>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</si>
  <si>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</si>
  <si>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</si>
  <si>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</si>
  <si>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</si>
  <si>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</si>
  <si>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</si>
  <si>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</si>
  <si>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</si>
  <si>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</si>
  <si>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</si>
  <si>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</si>
  <si>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</si>
  <si>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</si>
  <si>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</si>
  <si>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</si>
  <si>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</si>
  <si>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</si>
  <si>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</si>
  <si>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</si>
  <si>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</si>
  <si>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</si>
  <si>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</si>
  <si>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</si>
  <si>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</si>
  <si>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</si>
  <si>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</si>
  <si>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</si>
  <si>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</si>
  <si>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</si>
  <si>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</si>
  <si>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</si>
  <si>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</si>
  <si>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</si>
  <si>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</si>
  <si>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</si>
  <si>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</si>
  <si>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</si>
  <si>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</si>
  <si>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</si>
  <si>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</si>
  <si>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</si>
  <si>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</si>
  <si>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</si>
  <si>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</si>
  <si>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</si>
  <si>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</si>
  <si>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</si>
  <si>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</si>
  <si>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</si>
  <si>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</si>
  <si>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</si>
  <si>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</si>
  <si>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</si>
  <si>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</si>
  <si>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</si>
  <si>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</si>
  <si>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</si>
  <si>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</si>
  <si>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</si>
  <si>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</si>
  <si>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</si>
  <si>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</si>
  <si>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</si>
  <si>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</si>
  <si>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</si>
  <si>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</si>
  <si>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</si>
  <si>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</si>
  <si>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</si>
  <si>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</si>
  <si>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</si>
  <si>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</si>
  <si>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</si>
  <si>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</si>
  <si>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</si>
  <si>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</si>
  <si>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</si>
  <si>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</si>
  <si>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</si>
  <si>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</si>
  <si>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</si>
  <si>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</si>
  <si>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</si>
  <si>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</si>
  <si>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</si>
  <si>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</si>
  <si>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</si>
  <si>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</si>
  <si>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</si>
  <si>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</si>
  <si>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</si>
  <si>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</si>
  <si>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</si>
  <si>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</si>
  <si>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</si>
  <si>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</si>
  <si>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</si>
  <si>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</si>
  <si>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</si>
  <si>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</si>
  <si>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</si>
  <si>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</si>
  <si>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</si>
  <si>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</si>
  <si>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</si>
  <si>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</si>
  <si>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</si>
  <si>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</si>
  <si>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</si>
  <si>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</si>
  <si>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</si>
  <si>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</si>
  <si>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</si>
  <si>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</si>
  <si>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</si>
  <si>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</si>
  <si>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</si>
  <si>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</si>
  <si>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</si>
  <si>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</si>
  <si>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</si>
  <si>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</si>
  <si>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</si>
  <si>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</si>
  <si>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</si>
  <si>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</si>
  <si>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</si>
  <si>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</si>
  <si>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</si>
  <si>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</si>
  <si>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</si>
  <si>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</si>
  <si>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</si>
  <si>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</si>
  <si>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</si>
  <si>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</si>
  <si>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</si>
  <si>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</si>
  <si>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</si>
  <si>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</si>
  <si>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</si>
  <si>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</si>
  <si>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</si>
  <si>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</si>
  <si>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</si>
  <si>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</si>
  <si>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</si>
  <si>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</si>
  <si>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</si>
  <si>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</si>
  <si>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</si>
  <si>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</si>
  <si>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</si>
  <si>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</si>
  <si>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</si>
  <si>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</si>
  <si>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</si>
  <si>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</si>
  <si>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</si>
  <si>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</si>
  <si>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</si>
  <si>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</si>
  <si>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</si>
  <si>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</si>
  <si>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</si>
  <si>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</si>
  <si>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</si>
  <si>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</si>
  <si>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</si>
  <si>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</si>
  <si>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</si>
  <si>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</si>
  <si>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</si>
  <si>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</si>
  <si>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</si>
  <si>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</si>
  <si>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</si>
  <si>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</si>
  <si>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</si>
  <si>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</si>
  <si>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</si>
  <si>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</si>
  <si>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</si>
  <si>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</si>
  <si>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</si>
  <si>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</si>
  <si>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</si>
  <si>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</si>
  <si>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</si>
  <si>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</si>
  <si>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</si>
  <si>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</si>
  <si>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</si>
  <si>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</si>
  <si>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</si>
  <si>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</si>
  <si>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</si>
  <si>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</si>
  <si>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</si>
  <si>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</si>
  <si>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</si>
  <si>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</si>
  <si>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</si>
  <si>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</si>
  <si>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</si>
  <si>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</si>
  <si>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</si>
  <si>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</si>
  <si>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</si>
  <si>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</si>
  <si>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</si>
  <si>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</si>
  <si>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</si>
  <si>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</si>
  <si>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</si>
  <si>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</si>
  <si>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</si>
  <si>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</si>
  <si>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</si>
  <si>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</si>
  <si>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</si>
  <si>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</si>
  <si>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</si>
  <si>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</si>
  <si>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</si>
  <si>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</si>
  <si>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</si>
  <si>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</si>
  <si>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</si>
  <si>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</si>
  <si>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</si>
  <si>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</si>
  <si>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</si>
  <si>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</si>
  <si>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</si>
  <si>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</si>
  <si>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</si>
  <si>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</si>
  <si>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</si>
  <si>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</si>
  <si>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</si>
  <si>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</si>
  <si>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</si>
  <si>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</si>
  <si>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</si>
  <si>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</si>
  <si>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</si>
  <si>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</si>
  <si>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</si>
  <si>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</si>
  <si>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</si>
  <si>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</si>
  <si>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</si>
  <si>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</si>
  <si>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</si>
  <si>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</si>
  <si>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</si>
  <si>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</si>
  <si>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</si>
  <si>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</si>
  <si>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</si>
  <si>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</si>
  <si>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</si>
  <si>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</si>
  <si>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</si>
  <si>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</si>
  <si>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</si>
  <si>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</si>
  <si>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</si>
  <si>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</si>
  <si>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</si>
  <si>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</si>
  <si>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</si>
  <si>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</si>
  <si>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</si>
  <si>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</si>
  <si>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</si>
  <si>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</si>
  <si>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</si>
  <si>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</si>
  <si>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</si>
  <si>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</si>
  <si>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</si>
  <si>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</si>
  <si>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</si>
  <si>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</si>
  <si>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</si>
  <si>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</si>
  <si>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</si>
  <si>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</si>
  <si>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</si>
  <si>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</si>
  <si>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</si>
  <si>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</si>
  <si>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</si>
  <si>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</si>
  <si>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</si>
  <si>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</si>
  <si>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</si>
  <si>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</si>
  <si>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</si>
  <si>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</si>
  <si>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</si>
  <si>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</si>
  <si>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</si>
  <si>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</si>
  <si>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</si>
  <si>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</si>
  <si>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</si>
  <si>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</si>
  <si>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</si>
  <si>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</si>
  <si>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</si>
  <si>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</si>
  <si>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</si>
  <si>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</si>
  <si>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</si>
  <si>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</si>
  <si>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</si>
  <si>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</si>
  <si>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</si>
  <si>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</si>
  <si>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</si>
  <si>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</si>
  <si>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</si>
  <si>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</si>
  <si>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</si>
  <si>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</si>
  <si>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</si>
  <si>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</si>
  <si>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</si>
  <si>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</si>
  <si>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</si>
  <si>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</si>
  <si>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</si>
  <si>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</si>
  <si>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</si>
  <si>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</si>
  <si>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</si>
  <si>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</si>
  <si>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</si>
  <si>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</si>
  <si>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</si>
  <si>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</si>
  <si>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</si>
  <si>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</si>
  <si>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</si>
  <si>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</si>
  <si>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</si>
  <si>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</si>
  <si>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</si>
  <si>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</si>
  <si>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</si>
  <si>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</si>
  <si>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</si>
  <si>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</si>
  <si>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</si>
  <si>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</si>
  <si>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</si>
  <si>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</si>
  <si>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</si>
  <si>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</si>
  <si>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</si>
  <si>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</si>
  <si>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</si>
  <si>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</si>
  <si>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</si>
  <si>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</si>
  <si>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</si>
  <si>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</si>
  <si>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</si>
  <si>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</si>
  <si>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</si>
  <si>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</si>
  <si>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</si>
  <si>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</si>
  <si>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</si>
  <si>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</si>
  <si>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</si>
  <si>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</si>
  <si>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</si>
  <si>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</si>
  <si>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</si>
  <si>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</si>
  <si>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</si>
  <si>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</si>
  <si>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</si>
  <si>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</si>
  <si>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</si>
  <si>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</si>
  <si>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</si>
  <si>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</si>
  <si>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</si>
  <si>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</si>
  <si>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</si>
  <si>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</si>
  <si>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</si>
  <si>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</si>
  <si>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</si>
  <si>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</si>
  <si>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</si>
  <si>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</si>
  <si>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</si>
  <si>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</si>
  <si>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</si>
  <si>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</si>
  <si>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</si>
  <si>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</si>
  <si>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</si>
  <si>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</si>
  <si>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</si>
  <si>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</si>
  <si>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</si>
  <si>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</si>
  <si>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</si>
  <si>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</si>
  <si>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</si>
  <si>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</si>
  <si>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</si>
  <si>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</si>
  <si>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</si>
  <si>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</si>
  <si>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</si>
  <si>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</si>
  <si>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</si>
  <si>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</si>
  <si>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</si>
  <si>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</si>
  <si>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</si>
  <si>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</si>
  <si>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</si>
  <si>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</si>
  <si>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</si>
  <si>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</si>
  <si>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</si>
  <si>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</si>
  <si>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</si>
  <si>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</si>
  <si>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</si>
  <si>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</si>
  <si>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</si>
  <si>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</si>
  <si>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</si>
  <si>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</si>
  <si>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</si>
  <si>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</si>
  <si>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</si>
  <si>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</si>
  <si>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</si>
  <si>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</si>
  <si>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</si>
  <si>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</si>
  <si>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</si>
  <si>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</si>
  <si>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</si>
  <si>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</si>
  <si>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</si>
  <si>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</si>
  <si>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</si>
  <si>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</si>
  <si>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</si>
  <si>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</si>
  <si>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</si>
  <si>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</si>
  <si>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</si>
  <si>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</si>
  <si>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</si>
  <si>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</si>
  <si>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</si>
  <si>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</si>
  <si>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</si>
  <si>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</si>
  <si>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</si>
  <si>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</si>
  <si>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</si>
  <si>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</si>
  <si>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</si>
  <si>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</si>
  <si>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</si>
  <si>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</si>
  <si>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</si>
  <si>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</si>
  <si>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</si>
  <si>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</si>
  <si>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</si>
  <si>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</si>
  <si>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</si>
  <si>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</si>
  <si>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</si>
  <si>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</si>
  <si>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</si>
  <si>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</si>
  <si>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</si>
  <si>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</si>
  <si>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</si>
  <si>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</si>
  <si>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</si>
  <si>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</si>
  <si>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</si>
  <si>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</si>
  <si>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</si>
  <si>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</si>
  <si>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</si>
  <si>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</si>
  <si>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</si>
  <si>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</si>
  <si>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</si>
  <si>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</si>
  <si>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</si>
  <si>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</si>
  <si>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</si>
  <si>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</si>
  <si>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</si>
  <si>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</si>
  <si>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</si>
  <si>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</si>
  <si>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</si>
  <si>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</si>
  <si>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</si>
  <si>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</si>
  <si>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</si>
  <si>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</si>
  <si>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</si>
  <si>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</si>
  <si>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</si>
  <si>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</si>
  <si>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</si>
  <si>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</si>
  <si>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</si>
  <si>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</si>
  <si>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</si>
  <si>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</si>
  <si>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</si>
  <si>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</si>
  <si>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</si>
  <si>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</si>
  <si>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</si>
  <si>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</si>
  <si>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</si>
  <si>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</si>
  <si>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</si>
  <si>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</si>
  <si>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</si>
  <si>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</si>
  <si>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</si>
  <si>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</si>
  <si>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</si>
  <si>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</si>
  <si>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</si>
  <si>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</si>
  <si>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</si>
  <si>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</si>
  <si>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</si>
  <si>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</si>
  <si>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</si>
  <si>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</si>
  <si>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</si>
  <si>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</si>
  <si>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</si>
  <si>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</si>
  <si>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</si>
  <si>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</si>
  <si>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</si>
  <si>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</si>
  <si>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</si>
  <si>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</si>
  <si>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</si>
  <si>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</si>
  <si>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</si>
  <si>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</si>
  <si>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</si>
  <si>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</si>
  <si>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</si>
  <si>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</si>
  <si>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</si>
  <si>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</si>
  <si>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</si>
  <si>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</si>
  <si>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</si>
  <si>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</si>
  <si>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</si>
  <si>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</si>
  <si>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</si>
  <si>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</si>
  <si>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</si>
  <si>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</si>
  <si>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</si>
  <si>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</si>
  <si>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</si>
  <si>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</si>
  <si>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</si>
  <si>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</si>
  <si>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</si>
  <si>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</si>
  <si>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</si>
  <si>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</si>
  <si>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</si>
  <si>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</si>
  <si>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</si>
  <si>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</si>
  <si>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</si>
  <si>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</si>
  <si>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</si>
  <si>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</si>
  <si>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</si>
  <si>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</si>
  <si>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</si>
  <si>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</si>
  <si>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</si>
  <si>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</si>
  <si>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</si>
  <si>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</si>
  <si>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</si>
  <si>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</si>
  <si>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</si>
  <si>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</si>
  <si>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</si>
  <si>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</si>
  <si>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</si>
  <si>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</si>
  <si>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</si>
  <si>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</si>
  <si>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</si>
  <si>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</si>
  <si>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</si>
  <si>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</si>
  <si>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</si>
  <si>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</si>
  <si>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</si>
  <si>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</si>
  <si>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</si>
  <si>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</si>
  <si>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</si>
  <si>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</si>
  <si>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</si>
  <si>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</si>
  <si>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</si>
  <si>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</si>
  <si>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</si>
  <si>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</si>
  <si>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</si>
  <si>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</si>
  <si>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</si>
  <si>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</si>
  <si>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</si>
  <si>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</si>
  <si>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</si>
  <si>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</si>
  <si>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</si>
  <si>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</si>
  <si>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</si>
  <si>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</si>
  <si>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</si>
  <si>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</si>
  <si>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</si>
  <si>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</si>
  <si>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</si>
  <si>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</si>
  <si>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</si>
  <si>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</si>
  <si>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</si>
  <si>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</si>
  <si>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</si>
  <si>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</si>
  <si>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</si>
  <si>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</si>
  <si>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</si>
  <si>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</si>
  <si>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</si>
  <si>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</si>
  <si>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</si>
  <si>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</si>
  <si>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</si>
  <si>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</si>
  <si>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</si>
  <si>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</si>
  <si>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</si>
  <si>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</si>
  <si>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</si>
  <si>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</si>
  <si>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</si>
  <si>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</si>
  <si>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</si>
  <si>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</si>
  <si>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</si>
  <si>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</si>
  <si>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</si>
  <si>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</si>
  <si>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</si>
  <si>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</si>
  <si>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</si>
  <si>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</si>
  <si>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</si>
  <si>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</si>
  <si>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</si>
  <si>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</si>
  <si>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</si>
  <si>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</si>
  <si>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</si>
  <si>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</si>
  <si>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</si>
  <si>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</si>
  <si>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</si>
  <si>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</si>
  <si>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</si>
  <si>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</si>
  <si>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</si>
  <si>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</si>
  <si>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</si>
  <si>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</si>
  <si>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</si>
  <si>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</si>
  <si>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</si>
  <si>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</si>
  <si>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</si>
  <si>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</si>
  <si>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</si>
  <si>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</si>
  <si>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</si>
  <si>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</si>
  <si>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</si>
  <si>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</si>
  <si>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</si>
  <si>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</si>
  <si>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</si>
  <si>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</si>
  <si>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</si>
  <si>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</si>
  <si>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</si>
  <si>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</si>
  <si>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</si>
  <si>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</si>
  <si>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</si>
  <si>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</si>
  <si>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</si>
  <si>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</si>
  <si>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</si>
  <si>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</si>
  <si>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</si>
  <si>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</si>
  <si>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</si>
  <si>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</si>
  <si>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</si>
  <si>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</si>
  <si>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</si>
  <si>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</si>
  <si>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</si>
  <si>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</si>
  <si>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</si>
  <si>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</si>
  <si>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</si>
  <si>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</si>
  <si>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</si>
  <si>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</si>
  <si>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</si>
  <si>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</si>
  <si>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</si>
  <si>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</si>
  <si>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</si>
  <si>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</si>
  <si>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</si>
  <si>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</si>
  <si>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</si>
  <si>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</si>
  <si>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</si>
  <si>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</si>
  <si>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</si>
  <si>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</si>
  <si>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</si>
  <si>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</si>
  <si>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</si>
  <si>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</si>
  <si>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</si>
  <si>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</si>
  <si>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</si>
  <si>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</si>
  <si>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</si>
  <si>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</si>
  <si>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</si>
  <si>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</si>
  <si>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</si>
  <si>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</si>
  <si>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</si>
  <si>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</si>
  <si>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</si>
  <si>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</si>
  <si>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</si>
  <si>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</si>
  <si>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</si>
  <si>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</si>
  <si>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</si>
  <si>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</si>
  <si>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</si>
  <si>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</si>
  <si>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</si>
  <si>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</si>
  <si>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</si>
  <si>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</si>
  <si>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</si>
  <si>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</si>
  <si>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</si>
  <si>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</si>
  <si>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</si>
  <si>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</si>
  <si>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</si>
  <si>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</si>
  <si>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</si>
  <si>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</si>
  <si>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</si>
  <si>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</si>
  <si>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</si>
  <si>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</si>
  <si>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</si>
  <si>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</si>
  <si>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</si>
  <si>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</si>
  <si>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</si>
  <si>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</si>
  <si>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</si>
  <si>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</si>
  <si>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</si>
  <si>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</si>
  <si>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</si>
  <si>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</si>
  <si>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</si>
  <si>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</si>
  <si>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</si>
  <si>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</si>
  <si>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</si>
  <si>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</si>
  <si>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</si>
  <si>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</si>
  <si>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</si>
  <si>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</si>
  <si>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</si>
  <si>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</si>
  <si>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</si>
  <si>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</si>
  <si>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</si>
  <si>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</si>
  <si>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</si>
  <si>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</si>
  <si>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</si>
  <si>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</si>
  <si>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</si>
  <si>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</si>
  <si>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</si>
  <si>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</si>
  <si>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</si>
  <si>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</si>
  <si>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</si>
  <si>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</si>
  <si>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</si>
  <si>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</si>
  <si>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</si>
  <si>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</si>
  <si>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</si>
  <si>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</si>
  <si>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</si>
  <si>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</si>
  <si>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</si>
  <si>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</si>
  <si>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</si>
  <si>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</si>
  <si>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</si>
  <si>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</si>
  <si>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</si>
  <si>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</si>
  <si>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</si>
  <si>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</si>
  <si>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</si>
  <si>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</si>
  <si>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</si>
  <si>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</si>
  <si>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</si>
  <si>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</si>
  <si>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</si>
  <si>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</si>
  <si>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</si>
  <si>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</si>
  <si>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</si>
  <si>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</si>
  <si>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</si>
  <si>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</si>
  <si>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</si>
  <si>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</si>
  <si>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</si>
  <si>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</si>
  <si>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</si>
  <si>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</si>
  <si>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</si>
  <si>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</si>
  <si>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</si>
  <si>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</si>
  <si>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</si>
  <si>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</si>
  <si>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</si>
  <si>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</si>
  <si>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</si>
  <si>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</si>
  <si>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</si>
  <si>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</si>
  <si>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</si>
  <si>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</si>
  <si>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</si>
  <si>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</si>
  <si>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</si>
  <si>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</si>
  <si>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</si>
  <si>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</si>
  <si>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</si>
  <si>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</si>
  <si>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</si>
  <si>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</si>
  <si>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</si>
  <si>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</si>
  <si>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</si>
  <si>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</si>
  <si>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</si>
  <si>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</si>
  <si>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</si>
  <si>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</si>
  <si>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</si>
  <si>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</si>
  <si>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</si>
  <si>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</si>
  <si>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</si>
  <si>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</si>
  <si>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</si>
  <si>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</si>
  <si>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</si>
  <si>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</si>
  <si>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</si>
  <si>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</si>
  <si>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</si>
  <si>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</si>
  <si>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</si>
  <si>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</si>
  <si>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</si>
  <si>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</si>
  <si>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</si>
  <si>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</si>
  <si>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</si>
  <si>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</si>
  <si>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</si>
  <si>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</si>
  <si>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</si>
  <si>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</si>
  <si>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</si>
  <si>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</si>
  <si>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</si>
  <si>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</si>
  <si>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</si>
  <si>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</si>
  <si>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</si>
  <si>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</si>
  <si>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</si>
  <si>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</si>
  <si>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</si>
  <si>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</si>
  <si>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</si>
  <si>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</si>
  <si>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</si>
  <si>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</si>
  <si>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</si>
  <si>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</si>
  <si>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</si>
  <si>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</si>
  <si>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</si>
  <si>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</si>
  <si>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</si>
  <si>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</si>
  <si>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</si>
  <si>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</si>
  <si>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</si>
  <si>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</si>
  <si>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</si>
  <si>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</si>
  <si>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</si>
  <si>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</si>
  <si>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</si>
  <si>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</si>
  <si>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</si>
  <si>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</si>
  <si>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</si>
  <si>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</si>
  <si>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</si>
  <si>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</si>
  <si>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</si>
  <si>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</si>
  <si>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</si>
  <si>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</si>
  <si>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</si>
  <si>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</si>
  <si>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</si>
  <si>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</si>
  <si>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</si>
  <si>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</si>
  <si>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</si>
  <si>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</si>
  <si>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</si>
  <si>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</si>
  <si>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</si>
  <si>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</si>
  <si>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</si>
  <si>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</si>
  <si>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</si>
  <si>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</si>
  <si>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</si>
  <si>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</si>
  <si>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</si>
  <si>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</si>
  <si>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</si>
  <si>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</si>
  <si>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</si>
  <si>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</si>
  <si>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</si>
  <si>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</si>
  <si>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</si>
  <si>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</si>
  <si>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</si>
  <si>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</si>
  <si>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</si>
  <si>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</si>
  <si>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</si>
  <si>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</si>
  <si>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</si>
  <si>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</si>
  <si>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</si>
  <si>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</si>
  <si>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</si>
  <si>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</si>
  <si>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</si>
  <si>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</si>
  <si>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</si>
  <si>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</si>
  <si>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</si>
  <si>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</si>
  <si>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</si>
  <si>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</si>
  <si>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</si>
  <si>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</si>
  <si>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</si>
  <si>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</si>
  <si>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</si>
  <si>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</si>
  <si>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</si>
  <si>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</si>
  <si>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</si>
  <si>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</si>
  <si>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</si>
  <si>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</si>
  <si>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</si>
  <si>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</si>
  <si>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</si>
  <si>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</si>
  <si>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</si>
  <si>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</si>
  <si>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</si>
  <si>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</si>
  <si>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</si>
  <si>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</si>
  <si>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</si>
  <si>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</si>
  <si>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</si>
  <si>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</si>
  <si>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</si>
  <si>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</si>
  <si>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</si>
  <si>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</si>
  <si>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</si>
  <si>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</si>
  <si>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</si>
  <si>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</si>
  <si>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</si>
  <si>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</si>
  <si>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</si>
  <si>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</si>
  <si>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</si>
  <si>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</si>
  <si>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</si>
  <si>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</si>
  <si>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</si>
  <si>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</si>
  <si>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</si>
  <si>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</si>
  <si>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</si>
  <si>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</si>
  <si>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</si>
  <si>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</si>
  <si>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</si>
  <si>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</si>
  <si>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</si>
  <si>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</si>
  <si>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</si>
  <si>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</si>
  <si>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</si>
  <si>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</si>
  <si>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</si>
  <si>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</si>
  <si>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</si>
  <si>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</si>
  <si>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</si>
  <si>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</si>
  <si>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</si>
  <si>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</si>
  <si>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</si>
  <si>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</si>
  <si>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</si>
  <si>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</si>
  <si>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</si>
  <si>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</si>
  <si>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</si>
  <si>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</si>
  <si>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</si>
  <si>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</si>
  <si>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</si>
  <si>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</si>
  <si>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</si>
  <si>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</si>
  <si>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</si>
  <si>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</si>
  <si>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</si>
  <si>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</si>
  <si>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</si>
  <si>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</si>
  <si>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</si>
  <si>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</si>
  <si>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</si>
  <si>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</si>
  <si>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</si>
  <si>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</si>
  <si>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</si>
  <si>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</si>
  <si>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</si>
  <si>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</si>
  <si>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</si>
  <si>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</si>
  <si>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</si>
  <si>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</si>
  <si>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</si>
  <si>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</si>
  <si>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</si>
  <si>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</si>
  <si>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</si>
  <si>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</si>
  <si>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</si>
  <si>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</si>
  <si>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</si>
  <si>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</si>
  <si>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</si>
  <si>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</si>
  <si>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</si>
  <si>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</si>
  <si>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</si>
  <si>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</si>
  <si>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</si>
  <si>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</si>
  <si>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</si>
  <si>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</si>
  <si>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</si>
  <si>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</si>
  <si>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</si>
  <si>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</si>
  <si>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</si>
  <si>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</si>
  <si>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</si>
  <si>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</si>
  <si>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</si>
  <si>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</si>
  <si>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</si>
  <si>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</si>
  <si>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</si>
  <si>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</si>
  <si>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</si>
  <si>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</si>
  <si>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</si>
  <si>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</si>
  <si>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</si>
  <si>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</si>
  <si>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</si>
  <si>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</si>
  <si>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</si>
  <si>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</si>
  <si>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</si>
  <si>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</si>
  <si>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</si>
  <si>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</si>
  <si>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</si>
  <si>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</si>
  <si>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</si>
  <si>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</si>
  <si>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</si>
  <si>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</si>
  <si>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</si>
  <si>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</si>
  <si>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</si>
  <si>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</si>
  <si>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</si>
  <si>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</si>
  <si>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</si>
  <si>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</si>
  <si>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</si>
  <si>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</si>
  <si>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</si>
  <si>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</si>
  <si>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</si>
  <si>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</si>
  <si>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</si>
  <si>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</si>
  <si>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</si>
  <si>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</si>
  <si>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</si>
  <si>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</si>
  <si>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</si>
  <si>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</si>
  <si>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</si>
  <si>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</si>
  <si>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</si>
  <si>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</si>
  <si>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</si>
  <si>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</si>
  <si>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</si>
  <si>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</si>
  <si>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</si>
  <si>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</si>
  <si>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</si>
  <si>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</si>
  <si>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</si>
  <si>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</si>
  <si>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</si>
  <si>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</si>
  <si>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</si>
  <si>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</si>
  <si>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</si>
  <si>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</si>
  <si>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</si>
  <si>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</si>
  <si>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</si>
  <si>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</si>
  <si>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</si>
  <si>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</si>
  <si>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</si>
  <si>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</si>
  <si>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</si>
  <si>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</si>
  <si>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</si>
  <si>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</si>
  <si>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</si>
  <si>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</si>
  <si>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</si>
  <si>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</si>
  <si>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</si>
  <si>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</si>
  <si>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</si>
  <si>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</si>
  <si>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</si>
  <si>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</si>
  <si>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</si>
  <si>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</si>
  <si>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</si>
  <si>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</si>
  <si>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</si>
  <si>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</si>
  <si>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</si>
  <si>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</si>
  <si>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</si>
  <si>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</si>
  <si>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</si>
  <si>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</si>
  <si>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</si>
  <si>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</si>
  <si>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</si>
  <si>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</si>
  <si>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</si>
  <si>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</si>
  <si>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</si>
  <si>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</si>
  <si>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</si>
  <si>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</si>
  <si>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</si>
  <si>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</si>
  <si>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</si>
  <si>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</si>
  <si>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</si>
  <si>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</si>
  <si>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</si>
  <si>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</si>
  <si>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</si>
  <si>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</si>
  <si>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</si>
  <si>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</si>
  <si>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</si>
  <si>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</si>
  <si>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</si>
  <si>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</si>
  <si>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</si>
  <si>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</si>
  <si>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</si>
  <si>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</si>
  <si>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</si>
  <si>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</si>
  <si>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</si>
  <si>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</si>
  <si>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</si>
  <si>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</si>
  <si>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</si>
  <si>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</si>
  <si>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</si>
  <si>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</si>
  <si>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</si>
  <si>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</si>
  <si>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</si>
  <si>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</si>
  <si>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</si>
  <si>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</si>
  <si>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</si>
  <si>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</si>
  <si>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</si>
  <si>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</si>
  <si>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</si>
  <si>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</si>
  <si>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</si>
  <si>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</si>
  <si>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</si>
  <si>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</si>
  <si>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</si>
  <si>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</si>
  <si>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</si>
  <si>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</si>
  <si>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</si>
  <si>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</si>
  <si>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</si>
  <si>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</si>
  <si>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</si>
  <si>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</si>
  <si>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</si>
  <si>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</si>
  <si>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</si>
  <si>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</si>
  <si>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</si>
  <si>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</si>
  <si>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</si>
  <si>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</si>
  <si>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</si>
  <si>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</si>
  <si>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</si>
  <si>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</si>
  <si>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</si>
  <si>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</si>
  <si>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</si>
  <si>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</si>
  <si>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</si>
  <si>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</si>
  <si>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</si>
  <si>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</si>
  <si>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</si>
  <si>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</si>
  <si>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</si>
  <si>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</si>
  <si>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</si>
  <si>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</si>
  <si>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</si>
  <si>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</si>
  <si>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</si>
  <si>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</si>
  <si>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</si>
  <si>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</si>
  <si>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</si>
  <si>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</si>
  <si>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</si>
  <si>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</si>
  <si>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</si>
  <si>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</si>
  <si>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</si>
  <si>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</si>
  <si>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</si>
  <si>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</si>
  <si>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</si>
  <si>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</si>
  <si>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</si>
  <si>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</si>
  <si>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</si>
  <si>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</si>
  <si>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</si>
  <si>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</si>
  <si>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</si>
  <si>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</si>
  <si>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</si>
  <si>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</si>
  <si>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</si>
  <si>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</si>
  <si>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</si>
  <si>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</si>
  <si>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</si>
  <si>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</si>
  <si>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</si>
  <si>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</si>
  <si>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</si>
  <si>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</si>
  <si>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</si>
  <si>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</si>
  <si>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</si>
  <si>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</si>
  <si>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</si>
  <si>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</si>
  <si>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</si>
  <si>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</si>
  <si>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</si>
  <si>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</si>
  <si>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</si>
  <si>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</si>
  <si>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</si>
  <si>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</si>
  <si>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</si>
  <si>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</si>
  <si>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</si>
  <si>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</si>
  <si>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</si>
  <si>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</si>
  <si>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</si>
  <si>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</si>
  <si>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</si>
  <si>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</si>
  <si>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</si>
  <si>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</si>
  <si>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</si>
  <si>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</si>
  <si>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</si>
  <si>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</si>
  <si>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</si>
  <si>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</si>
  <si>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</si>
  <si>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</si>
  <si>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</si>
  <si>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</si>
  <si>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</si>
  <si>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</si>
  <si>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</si>
  <si>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</si>
  <si>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</si>
  <si>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</si>
  <si>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</si>
  <si>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</si>
  <si>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</si>
  <si>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</si>
  <si>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</si>
  <si>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</si>
  <si>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</si>
  <si>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</si>
  <si>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</si>
  <si>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</si>
  <si>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</si>
  <si>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</si>
  <si>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</si>
  <si>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</si>
  <si>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</si>
  <si>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</si>
  <si>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</si>
  <si>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</si>
  <si>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</si>
  <si>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</si>
  <si>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</si>
  <si>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</si>
  <si>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</si>
  <si>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</si>
  <si>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</si>
  <si>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</si>
  <si>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</si>
  <si>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</si>
  <si>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</si>
  <si>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</si>
  <si>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</si>
  <si>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</si>
  <si>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</si>
  <si>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</si>
  <si>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</si>
  <si>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</si>
  <si>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</si>
  <si>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</si>
  <si>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</si>
  <si>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</si>
  <si>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</si>
  <si>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</si>
  <si>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</si>
  <si>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</si>
  <si>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</si>
  <si>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</si>
  <si>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</si>
  <si>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</si>
  <si>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</si>
  <si>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</si>
  <si>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</si>
  <si>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</si>
  <si>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</si>
  <si>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</si>
  <si>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</si>
  <si>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</si>
  <si>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</si>
  <si>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</si>
  <si>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</si>
  <si>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</si>
  <si>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</si>
  <si>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</si>
  <si>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</si>
  <si>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</si>
  <si>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</si>
  <si>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</si>
  <si>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</si>
  <si>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</si>
  <si>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</si>
  <si>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</si>
  <si>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</si>
  <si>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</si>
  <si>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</si>
  <si>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</si>
  <si>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</si>
  <si>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</si>
  <si>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</si>
  <si>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</si>
  <si>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</si>
  <si>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</si>
  <si>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</si>
  <si>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</si>
  <si>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</si>
  <si>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</si>
  <si>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</si>
  <si>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</si>
  <si>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</si>
  <si>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</si>
  <si>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</si>
  <si>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</si>
  <si>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</si>
  <si>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</si>
  <si>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</si>
  <si>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</si>
  <si>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</si>
  <si>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</si>
  <si>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</si>
  <si>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</si>
  <si>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</si>
  <si>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</si>
  <si>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</si>
  <si>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</si>
  <si>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</si>
  <si>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</si>
  <si>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</si>
  <si>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</si>
  <si>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</si>
  <si>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</si>
  <si>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</si>
  <si>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</si>
  <si>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</si>
  <si>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</si>
  <si>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</si>
  <si>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</si>
  <si>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</si>
  <si>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</si>
  <si>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</si>
  <si>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</si>
  <si>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</si>
  <si>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</si>
  <si>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</si>
  <si>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</si>
  <si>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</si>
  <si>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</si>
  <si>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</si>
  <si>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</si>
  <si>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</si>
  <si>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</si>
  <si>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</si>
  <si>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</si>
  <si>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</si>
  <si>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</si>
  <si>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</si>
  <si>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</si>
  <si>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</si>
  <si>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</si>
  <si>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</si>
  <si>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</si>
  <si>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</si>
  <si>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</si>
  <si>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</si>
  <si>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</si>
  <si>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</si>
  <si>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</si>
  <si>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</si>
  <si>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</si>
  <si>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</si>
  <si>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</si>
  <si>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</si>
  <si>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</si>
  <si>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</si>
  <si>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</si>
  <si>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</si>
  <si>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</si>
  <si>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</si>
  <si>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</si>
  <si>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</si>
  <si>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</si>
  <si>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</si>
  <si>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</si>
  <si>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</si>
  <si>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</si>
  <si>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</si>
  <si>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</si>
  <si>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</si>
  <si>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</si>
  <si>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</si>
  <si>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</si>
  <si>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</si>
  <si>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</si>
  <si>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</si>
  <si>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</si>
  <si>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</si>
  <si>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</si>
  <si>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</si>
  <si>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</si>
  <si>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</si>
  <si>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</si>
  <si>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</si>
  <si>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</si>
  <si>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</si>
  <si>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</si>
  <si>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</si>
  <si>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</si>
  <si>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</si>
  <si>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</si>
  <si>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</si>
  <si>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</si>
  <si>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</si>
  <si>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</si>
  <si>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</si>
  <si>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</si>
  <si>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</si>
  <si>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</si>
  <si>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</si>
  <si>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</si>
  <si>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</si>
  <si>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</si>
  <si>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</si>
  <si>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</si>
  <si>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</si>
  <si>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</si>
  <si>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</si>
  <si>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</si>
  <si>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</si>
  <si>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</si>
  <si>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</si>
  <si>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</si>
  <si>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</si>
  <si>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</si>
  <si>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</si>
  <si>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</si>
  <si>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</si>
  <si>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</si>
  <si>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</si>
  <si>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</si>
  <si>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</si>
  <si>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</si>
  <si>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</si>
  <si>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</si>
  <si>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</si>
  <si>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</si>
  <si>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</si>
  <si>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</si>
  <si>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</si>
  <si>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</si>
  <si>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</si>
  <si>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</si>
  <si>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</si>
  <si>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</si>
  <si>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</si>
  <si>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</si>
  <si>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</si>
  <si>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</si>
  <si>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</si>
  <si>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</si>
  <si>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</si>
  <si>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</si>
  <si>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</si>
  <si>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</si>
  <si>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</si>
  <si>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</si>
  <si>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</si>
  <si>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</si>
  <si>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</si>
  <si>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</si>
  <si>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</si>
  <si>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</si>
  <si>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</si>
  <si>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</si>
  <si>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</si>
  <si>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</si>
  <si>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</si>
  <si>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</si>
  <si>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</si>
  <si>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</si>
  <si>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</si>
  <si>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</si>
  <si>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</si>
  <si>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</si>
  <si>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</si>
  <si>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</si>
  <si>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</si>
  <si>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</si>
  <si>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</si>
  <si>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</si>
  <si>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</si>
  <si>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</si>
  <si>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</si>
  <si>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</si>
  <si>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</si>
  <si>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</si>
  <si>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</si>
  <si>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</si>
  <si>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</si>
  <si>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</si>
  <si>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</si>
  <si>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</si>
  <si>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</si>
  <si>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</si>
  <si>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</si>
  <si>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</si>
  <si>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</si>
  <si>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</si>
  <si>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</si>
  <si>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</si>
  <si>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</si>
  <si>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</si>
  <si>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</si>
  <si>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</si>
  <si>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</si>
  <si>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</si>
  <si>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</si>
  <si>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</si>
  <si>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</si>
  <si>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</si>
  <si>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</si>
  <si>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</si>
  <si>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</si>
  <si>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</si>
  <si>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</si>
  <si>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</si>
  <si>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</si>
  <si>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</si>
  <si>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</si>
  <si>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</si>
  <si>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</si>
  <si>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</si>
  <si>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</si>
  <si>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</si>
  <si>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</si>
  <si>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</si>
  <si>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</si>
  <si>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</si>
  <si>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</si>
  <si>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</si>
  <si>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</si>
  <si>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</si>
  <si>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</si>
  <si>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</si>
  <si>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</si>
  <si>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</si>
  <si>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</si>
  <si>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</si>
  <si>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</si>
  <si>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</si>
  <si>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</si>
  <si>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</si>
  <si>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</si>
  <si>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</si>
  <si>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</si>
  <si>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</si>
  <si>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</si>
  <si>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</si>
  <si>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</si>
  <si>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</si>
  <si>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</si>
  <si>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</si>
  <si>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</si>
  <si>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</si>
  <si>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</si>
  <si>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</si>
  <si>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</si>
  <si>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</si>
  <si>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</si>
  <si>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</si>
  <si>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</si>
  <si>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</si>
  <si>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</si>
  <si>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</si>
  <si>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</si>
  <si>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</si>
  <si>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</si>
  <si>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</si>
  <si>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</si>
  <si>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</si>
  <si>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</si>
  <si>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</si>
  <si>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</si>
  <si>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</si>
  <si>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</si>
  <si>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</si>
  <si>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</si>
  <si>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</si>
  <si>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</si>
  <si>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</si>
  <si>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</si>
  <si>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</si>
  <si>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</si>
  <si>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</si>
  <si>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</si>
  <si>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</si>
  <si>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</si>
  <si>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</si>
  <si>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</si>
  <si>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</si>
  <si>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</si>
  <si>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</si>
  <si>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</si>
  <si>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</si>
  <si>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</si>
  <si>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</si>
  <si>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</si>
  <si>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</si>
  <si>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</si>
  <si>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</si>
  <si>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</si>
  <si>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</si>
  <si>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</si>
  <si>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</si>
  <si>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</si>
  <si>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</si>
  <si>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</si>
  <si>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</si>
  <si>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</si>
  <si>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</si>
  <si>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</si>
  <si>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</si>
  <si>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</si>
  <si>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</si>
  <si>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</si>
  <si>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</si>
  <si>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</si>
  <si>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</si>
  <si>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</si>
  <si>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</si>
  <si>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</si>
  <si>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</si>
  <si>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</si>
  <si>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</si>
  <si>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</si>
  <si>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</si>
  <si>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</si>
  <si>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</si>
  <si>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</si>
  <si>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</si>
  <si>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</si>
  <si>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</si>
  <si>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</si>
  <si>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</si>
  <si>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</si>
  <si>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</si>
  <si>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</si>
  <si>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</si>
  <si>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</si>
  <si>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</si>
  <si>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</si>
  <si>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</si>
  <si>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</si>
  <si>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</si>
  <si>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</si>
  <si>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</si>
  <si>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</si>
  <si>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</si>
  <si>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</si>
  <si>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</si>
  <si>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</si>
  <si>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</si>
  <si>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</si>
  <si>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</si>
  <si>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</si>
  <si>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</si>
  <si>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</si>
  <si>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</si>
  <si>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</si>
  <si>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</si>
  <si>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</si>
  <si>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</si>
  <si>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</si>
  <si>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</si>
  <si>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</si>
  <si>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</si>
  <si>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</si>
  <si>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</si>
  <si>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</si>
  <si>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</si>
  <si>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</si>
  <si>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</si>
  <si>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</si>
  <si>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</si>
  <si>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</si>
  <si>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</si>
  <si>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</si>
  <si>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</si>
  <si>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</si>
  <si>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</si>
  <si>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</si>
  <si>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</si>
  <si>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</si>
  <si>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</si>
  <si>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</si>
  <si>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</si>
  <si>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</si>
  <si>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</si>
  <si>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</si>
  <si>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</si>
  <si>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</si>
  <si>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</si>
  <si>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</si>
  <si>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</si>
  <si>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</si>
  <si>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</si>
  <si>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</si>
  <si>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</si>
  <si>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</si>
  <si>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</si>
  <si>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</si>
  <si>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</si>
  <si>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</si>
  <si>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</si>
  <si>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</si>
  <si>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</si>
  <si>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</si>
  <si>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</si>
  <si>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</si>
  <si>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</si>
  <si>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</si>
  <si>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</si>
  <si>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</si>
  <si>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</si>
  <si>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</si>
  <si>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</si>
  <si>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</si>
  <si>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</si>
  <si>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</si>
  <si>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</si>
  <si>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</si>
  <si>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</si>
  <si>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</si>
  <si>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</si>
  <si>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</si>
  <si>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</si>
  <si>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</si>
  <si>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</si>
  <si>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</si>
  <si>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</si>
  <si>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</si>
  <si>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</si>
  <si>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</si>
  <si>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</si>
  <si>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</si>
  <si>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</si>
  <si>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</si>
  <si>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</si>
  <si>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</si>
  <si>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</si>
  <si>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</si>
  <si>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</si>
  <si>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</si>
  <si>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</si>
  <si>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</si>
  <si>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</si>
  <si>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</si>
  <si>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</si>
  <si>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</si>
  <si>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</si>
  <si>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</si>
  <si>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</si>
  <si>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</si>
  <si>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</si>
  <si>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</si>
  <si>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</si>
  <si>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</si>
  <si>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</si>
  <si>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</si>
  <si>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</si>
  <si>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</si>
  <si>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</si>
  <si>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</si>
  <si>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</si>
  <si>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</si>
  <si>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</si>
  <si>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</si>
  <si>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</si>
  <si>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</si>
  <si>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</si>
  <si>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</si>
  <si>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</si>
  <si>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</si>
  <si>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</si>
  <si>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</si>
  <si>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</si>
  <si>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</si>
  <si>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</si>
  <si>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</si>
  <si>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</si>
  <si>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</si>
  <si>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</si>
  <si>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</si>
  <si>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</si>
  <si>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</si>
  <si>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</si>
  <si>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</si>
  <si>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</si>
  <si>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</si>
  <si>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</si>
  <si>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</si>
  <si>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</si>
  <si>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</si>
  <si>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</si>
  <si>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</si>
  <si>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</si>
  <si>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</si>
  <si>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</si>
  <si>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</si>
  <si>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</si>
  <si>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</si>
  <si>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</si>
  <si>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</si>
  <si>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</si>
  <si>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</si>
  <si>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</si>
  <si>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</si>
  <si>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</si>
  <si>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</si>
  <si>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</si>
  <si>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</si>
  <si>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</si>
  <si>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</si>
  <si>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</si>
  <si>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</si>
  <si>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</si>
  <si>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</si>
  <si>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</si>
  <si>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</si>
  <si>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</si>
  <si>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</si>
  <si>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</si>
  <si>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</si>
  <si>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</si>
  <si>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</si>
  <si>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</si>
  <si>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</si>
  <si>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</si>
  <si>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</si>
  <si>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</si>
  <si>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</si>
  <si>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</si>
  <si>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</si>
  <si>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</si>
  <si>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</si>
  <si>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</si>
  <si>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</si>
  <si>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</si>
  <si>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</si>
  <si>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</si>
  <si>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</si>
  <si>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</si>
  <si>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</si>
  <si>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</si>
  <si>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</si>
  <si>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</si>
  <si>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</si>
  <si>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</si>
  <si>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</si>
  <si>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</si>
  <si>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</si>
  <si>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</si>
  <si>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</si>
  <si>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</si>
  <si>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</si>
  <si>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</si>
  <si>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</si>
  <si>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</si>
  <si>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</si>
  <si>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</si>
  <si>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</si>
  <si>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</si>
  <si>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</si>
  <si>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</si>
  <si>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</si>
  <si>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</si>
  <si>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</si>
  <si>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</si>
  <si>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</si>
  <si>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</si>
  <si>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</si>
  <si>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</si>
  <si>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</si>
  <si>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</si>
  <si>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</si>
  <si>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</si>
  <si>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</si>
  <si>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</si>
  <si>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</si>
  <si>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</si>
  <si>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</si>
  <si>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</si>
  <si>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</si>
  <si>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</si>
  <si>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</si>
  <si>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</si>
  <si>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</si>
  <si>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</si>
  <si>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</si>
  <si>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</si>
  <si>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</si>
  <si>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</si>
  <si>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</si>
  <si>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</si>
  <si>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</si>
  <si>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</si>
  <si>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</si>
  <si>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</si>
  <si>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</si>
  <si>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</si>
  <si>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</si>
  <si>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</si>
  <si>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</si>
  <si>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</si>
  <si>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</si>
  <si>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</si>
  <si>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</si>
  <si>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</si>
  <si>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</si>
  <si>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</si>
  <si>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</si>
  <si>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</si>
  <si>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</si>
  <si>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</si>
  <si>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</si>
  <si>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</si>
  <si>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</si>
  <si>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</si>
  <si>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</si>
  <si>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</si>
  <si>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</si>
  <si>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</si>
  <si>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</si>
  <si>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</si>
  <si>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</si>
  <si>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</si>
  <si>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</si>
  <si>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</si>
  <si>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</si>
  <si>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</si>
  <si>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</si>
  <si>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</si>
  <si>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</si>
  <si>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</si>
  <si>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</si>
  <si>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</si>
  <si>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</si>
  <si>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</si>
  <si>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</si>
  <si>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</si>
  <si>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</si>
  <si>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</si>
  <si>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</si>
  <si>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</si>
  <si>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</si>
  <si>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</si>
  <si>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</si>
  <si>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</si>
  <si>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</si>
  <si>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</si>
  <si>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</si>
  <si>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</si>
  <si>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</si>
  <si>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</si>
  <si>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</si>
  <si>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</si>
  <si>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</si>
  <si>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</si>
  <si>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</si>
  <si>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</si>
  <si>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</si>
  <si>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</si>
  <si>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</si>
  <si>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</si>
  <si>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</si>
  <si>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</si>
  <si>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</si>
  <si>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</si>
  <si>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</si>
  <si>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</si>
  <si>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</si>
  <si>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</si>
  <si>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</si>
  <si>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</si>
  <si>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</si>
  <si>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</si>
  <si>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</si>
  <si>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</si>
  <si>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</si>
  <si>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</si>
  <si>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</si>
  <si>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</si>
  <si>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</si>
  <si>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</si>
  <si>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</si>
  <si>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</si>
  <si>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</si>
  <si>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</si>
  <si>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</si>
  <si>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</si>
  <si>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</si>
  <si>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</si>
  <si>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</si>
  <si>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</si>
  <si>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</si>
  <si>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</si>
  <si>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</si>
  <si>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</si>
  <si>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</si>
  <si>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</si>
  <si>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</si>
  <si>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</si>
  <si>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</si>
  <si>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</si>
  <si>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</si>
  <si>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</si>
  <si>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</si>
  <si>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</si>
  <si>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</si>
  <si>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</si>
  <si>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</si>
  <si>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</si>
  <si>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</si>
  <si>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</si>
  <si>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</si>
  <si>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</si>
  <si>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</si>
  <si>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</si>
  <si>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</si>
  <si>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</si>
  <si>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</si>
  <si>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</si>
  <si>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</si>
  <si>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</si>
  <si>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</si>
  <si>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</si>
  <si>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</si>
  <si>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</si>
  <si>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</si>
  <si>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</si>
  <si>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</si>
  <si>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</si>
  <si>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</si>
  <si>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</si>
  <si>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</si>
  <si>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</si>
  <si>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</si>
  <si>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</si>
  <si>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</si>
  <si>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</si>
  <si>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</si>
  <si>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</si>
  <si>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</si>
  <si>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</si>
  <si>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</si>
  <si>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</si>
  <si>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</si>
  <si>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</si>
  <si>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</si>
  <si>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</si>
  <si>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</si>
  <si>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</si>
  <si>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</si>
  <si>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</si>
  <si>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</si>
  <si>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</si>
  <si>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</si>
  <si>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</si>
  <si>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</si>
  <si>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</si>
  <si>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</si>
  <si>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</si>
  <si>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</si>
  <si>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</si>
  <si>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</si>
  <si>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</si>
  <si>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</si>
  <si>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</si>
  <si>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</si>
  <si>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</si>
  <si>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</si>
  <si>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</si>
  <si>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</si>
  <si>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</si>
  <si>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</si>
  <si>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</si>
  <si>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</si>
  <si>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</si>
  <si>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</si>
  <si>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</si>
  <si>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</si>
  <si>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</si>
  <si>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</si>
  <si>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</si>
  <si>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</si>
  <si>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</si>
  <si>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</si>
  <si>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</si>
  <si>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</si>
  <si>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</si>
  <si>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</si>
  <si>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</si>
  <si>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</si>
  <si>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</si>
  <si>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</si>
  <si>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</si>
  <si>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</si>
  <si>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</si>
  <si>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</si>
  <si>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</si>
  <si>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</si>
  <si>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</si>
  <si>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</si>
  <si>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</si>
  <si>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</si>
  <si>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</si>
  <si>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</si>
  <si>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</si>
  <si>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</si>
  <si>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</si>
  <si>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</si>
  <si>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</si>
  <si>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</si>
  <si>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</si>
  <si>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</si>
  <si>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</si>
  <si>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</si>
  <si>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</si>
  <si>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</si>
  <si>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</si>
  <si>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</si>
  <si>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</si>
  <si>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</si>
  <si>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</si>
  <si>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</si>
  <si>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</si>
  <si>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</si>
  <si>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</si>
  <si>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</si>
  <si>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</si>
  <si>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</si>
  <si>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</si>
  <si>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</si>
  <si>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</si>
  <si>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</si>
  <si>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</si>
  <si>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</si>
  <si>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</si>
  <si>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</si>
  <si>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</si>
  <si>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</si>
  <si>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</si>
  <si>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</si>
  <si>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</si>
  <si>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</si>
  <si>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</si>
  <si>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</si>
  <si>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</si>
  <si>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</si>
  <si>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</si>
  <si>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</si>
  <si>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</si>
  <si>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</si>
  <si>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</si>
  <si>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</si>
  <si>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</si>
  <si>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</si>
  <si>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</si>
  <si>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</si>
  <si>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</si>
  <si>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</si>
  <si>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</si>
  <si>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</si>
  <si>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</si>
  <si>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</si>
  <si>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</si>
  <si>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</si>
  <si>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</si>
  <si>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</si>
  <si>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</si>
  <si>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</si>
  <si>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</si>
  <si>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</si>
  <si>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</si>
  <si>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</si>
  <si>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</si>
  <si>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</si>
  <si>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</si>
  <si>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</si>
  <si>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</si>
  <si>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</si>
  <si>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</si>
  <si>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</si>
  <si>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</si>
  <si>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</si>
  <si>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</si>
  <si>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</si>
  <si>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</si>
  <si>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</si>
  <si>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</si>
  <si>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</si>
  <si>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</si>
  <si>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</si>
  <si>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</si>
  <si>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</si>
  <si>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</si>
  <si>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</si>
  <si>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</si>
  <si>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</si>
  <si>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</si>
  <si>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</si>
  <si>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</si>
  <si>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</si>
  <si>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</si>
  <si>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</si>
  <si>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</si>
  <si>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</si>
  <si>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</si>
  <si>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</si>
  <si>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</si>
  <si>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</si>
  <si>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</si>
  <si>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</si>
  <si>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</si>
  <si>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</si>
  <si>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</si>
  <si>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</si>
  <si>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</si>
  <si>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</si>
  <si>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</si>
  <si>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</si>
  <si>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</si>
  <si>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</si>
  <si>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</si>
  <si>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</si>
  <si>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</si>
  <si>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</si>
  <si>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</si>
  <si>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</si>
  <si>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</si>
  <si>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</si>
  <si>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</si>
  <si>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</si>
  <si>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</si>
  <si>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</si>
  <si>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</si>
  <si>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</si>
  <si>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</si>
  <si>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</si>
  <si>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</si>
  <si>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</si>
  <si>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</si>
  <si>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</si>
  <si>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</si>
  <si>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</si>
  <si>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</si>
  <si>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</si>
  <si>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</si>
  <si>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</si>
  <si>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</si>
  <si>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</si>
  <si>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</si>
  <si>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</si>
  <si>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</si>
  <si>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</si>
  <si>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</si>
  <si>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</si>
  <si>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</si>
  <si>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</si>
  <si>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</si>
  <si>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</si>
  <si>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</si>
  <si>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</si>
  <si>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</si>
  <si>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</si>
  <si>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</si>
  <si>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</si>
  <si>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</si>
  <si>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</si>
  <si>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</si>
  <si>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</si>
  <si>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</si>
  <si>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</si>
  <si>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</si>
  <si>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</si>
  <si>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</si>
  <si>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</si>
  <si>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</si>
  <si>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</si>
  <si>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</si>
  <si>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</si>
  <si>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</si>
  <si>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</si>
  <si>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</si>
  <si>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</si>
  <si>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</si>
  <si>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</si>
  <si>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</si>
  <si>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</si>
  <si>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</si>
  <si>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</si>
  <si>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</si>
  <si>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</si>
  <si>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</si>
  <si>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</si>
  <si>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</si>
  <si>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</si>
  <si>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</si>
  <si>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</si>
  <si>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</si>
  <si>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</si>
  <si>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</si>
  <si>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</si>
  <si>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</si>
  <si>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</si>
  <si>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</si>
  <si>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</si>
  <si>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</si>
  <si>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</si>
  <si>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</si>
  <si>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</si>
  <si>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</si>
  <si>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</si>
  <si>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</si>
  <si>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</si>
  <si>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</si>
  <si>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</si>
  <si>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</si>
  <si>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</si>
  <si>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</si>
  <si>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</si>
  <si>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</si>
  <si>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</si>
  <si>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</si>
  <si>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</si>
  <si>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</si>
  <si>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</si>
  <si>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</si>
  <si>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</si>
  <si>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</si>
  <si>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</si>
  <si>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</si>
  <si>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</si>
  <si>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</si>
  <si>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</si>
  <si>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</si>
  <si>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</si>
  <si>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</si>
  <si>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</si>
  <si>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</si>
  <si>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</si>
  <si>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</si>
  <si>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</si>
  <si>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</si>
  <si>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</si>
  <si>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</si>
  <si>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</si>
  <si>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</si>
  <si>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</si>
  <si>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</si>
  <si>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</si>
  <si>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</si>
  <si>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</si>
  <si>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</si>
  <si>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</si>
  <si>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</si>
  <si>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</si>
  <si>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</si>
  <si>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</si>
  <si>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</si>
  <si>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</si>
  <si>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</si>
  <si>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</si>
  <si>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</si>
  <si>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</si>
  <si>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</si>
  <si>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</si>
  <si>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</si>
  <si>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</si>
  <si>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</si>
  <si>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</si>
  <si>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</si>
  <si>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</si>
  <si>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</si>
  <si>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</si>
  <si>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</si>
  <si>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</si>
  <si>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</si>
  <si>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</si>
  <si>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</si>
  <si>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</si>
  <si>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</si>
  <si>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</si>
  <si>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</si>
  <si>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</si>
  <si>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</si>
  <si>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</si>
  <si>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</si>
  <si>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</si>
  <si>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</si>
  <si>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</si>
  <si>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</si>
  <si>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</si>
  <si>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</si>
  <si>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</si>
  <si>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</si>
  <si>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</si>
  <si>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</si>
  <si>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</si>
  <si>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</si>
  <si>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</si>
  <si>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</si>
  <si>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</si>
  <si>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</si>
  <si>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</si>
  <si>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</si>
  <si>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</si>
  <si>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</si>
  <si>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</si>
  <si>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</si>
  <si>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</si>
  <si>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</si>
  <si>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</si>
  <si>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</si>
  <si>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</si>
  <si>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</si>
  <si>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</si>
  <si>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</si>
  <si>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</si>
  <si>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</si>
  <si>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</si>
  <si>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</si>
  <si>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</si>
  <si>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</si>
  <si>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</si>
  <si>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</si>
  <si>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</si>
  <si>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</si>
  <si>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</si>
  <si>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</si>
  <si>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</si>
  <si>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</si>
  <si>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</si>
  <si>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</si>
  <si>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</si>
  <si>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</si>
  <si>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</si>
  <si>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</si>
  <si>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</si>
  <si>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</si>
  <si>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</si>
  <si>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</si>
  <si>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</si>
  <si>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</si>
  <si>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</si>
  <si>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</si>
  <si>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</si>
  <si>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</si>
  <si>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</si>
  <si>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</si>
  <si>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</si>
  <si>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</si>
  <si>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</si>
  <si>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</si>
  <si>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</si>
  <si>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</si>
  <si>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</si>
  <si>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</si>
  <si>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</si>
  <si>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</si>
  <si>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</si>
  <si>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</si>
  <si>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</si>
  <si>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</si>
  <si>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</si>
  <si>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</si>
  <si>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</si>
  <si>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</si>
  <si>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</si>
  <si>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</si>
  <si>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</si>
  <si>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</si>
  <si>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</si>
  <si>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</si>
  <si>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</si>
  <si>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</si>
  <si>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</si>
  <si>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</si>
  <si>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</si>
  <si>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</si>
  <si>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</si>
  <si>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</si>
  <si>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</si>
  <si>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</si>
  <si>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</si>
  <si>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</si>
  <si>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</si>
  <si>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</si>
  <si>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</si>
  <si>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</si>
  <si>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</si>
  <si>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</si>
  <si>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</si>
  <si>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</si>
  <si>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</si>
  <si>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</si>
  <si>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</si>
  <si>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</si>
  <si>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</si>
  <si>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</si>
  <si>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</si>
  <si>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</si>
  <si>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</si>
  <si>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</si>
  <si>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</si>
  <si>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</si>
  <si>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</si>
  <si>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</si>
  <si>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</si>
  <si>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</si>
  <si>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</si>
  <si>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</si>
  <si>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</si>
  <si>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</si>
  <si>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</si>
  <si>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</si>
  <si>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</si>
  <si>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</si>
  <si>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</si>
  <si>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</si>
  <si>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</si>
  <si>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</si>
  <si>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</si>
  <si>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</si>
  <si>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</si>
  <si>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</si>
  <si>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</si>
  <si>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</si>
  <si>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</si>
  <si>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</si>
  <si>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</si>
  <si>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</si>
  <si>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</si>
  <si>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</si>
  <si>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</si>
  <si>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</si>
  <si>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</si>
  <si>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</si>
  <si>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</si>
  <si>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</si>
  <si>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</si>
  <si>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</si>
  <si>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</si>
  <si>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</si>
  <si>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</si>
  <si>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</si>
  <si>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</si>
  <si>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</si>
  <si>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</si>
  <si>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</si>
  <si>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</si>
  <si>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</si>
  <si>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</si>
  <si>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</si>
  <si>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</si>
  <si>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</si>
  <si>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</si>
  <si>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</si>
  <si>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</si>
  <si>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</si>
  <si>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</si>
  <si>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</si>
  <si>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</si>
  <si>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</si>
  <si>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</si>
  <si>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</si>
  <si>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</si>
  <si>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</si>
  <si>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</si>
  <si>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</si>
  <si>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</si>
  <si>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</si>
  <si>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</si>
  <si>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</si>
  <si>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</si>
  <si>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</si>
  <si>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</si>
  <si>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</si>
  <si>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</si>
  <si>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</si>
  <si>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</si>
  <si>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</si>
  <si>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</si>
  <si>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</si>
  <si>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</si>
  <si>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</si>
  <si>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</si>
  <si>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</si>
  <si>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</si>
  <si>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</si>
  <si>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</si>
  <si>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</si>
  <si>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</si>
  <si>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</si>
  <si>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</si>
  <si>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</si>
  <si>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</si>
  <si>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</si>
  <si>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</si>
  <si>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</si>
  <si>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</si>
  <si>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</si>
  <si>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</si>
  <si>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</si>
  <si>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</si>
  <si>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</si>
  <si>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</si>
  <si>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</si>
  <si>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</si>
  <si>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</si>
  <si>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</si>
  <si>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</si>
  <si>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</si>
  <si>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</si>
  <si>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</si>
  <si>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</si>
  <si>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</si>
  <si>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</si>
  <si>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</si>
  <si>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</si>
  <si>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</si>
  <si>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</si>
  <si>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</si>
  <si>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</si>
  <si>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</si>
  <si>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</si>
  <si>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</si>
  <si>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</si>
  <si>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</si>
  <si>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</si>
  <si>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</si>
  <si>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</si>
  <si>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</si>
  <si>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</si>
  <si>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</si>
  <si>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</si>
  <si>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</si>
  <si>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</si>
  <si>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</si>
  <si>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</si>
  <si>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</si>
  <si>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</si>
  <si>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</si>
  <si>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</si>
  <si>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</si>
  <si>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</si>
  <si>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</si>
  <si>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</si>
  <si>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</si>
  <si>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</si>
  <si>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</si>
  <si>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</si>
  <si>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</si>
  <si>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</si>
  <si>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</si>
  <si>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</si>
  <si>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</si>
  <si>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</si>
  <si>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</si>
  <si>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</si>
  <si>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</si>
  <si>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</si>
  <si>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</si>
  <si>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</si>
  <si>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</si>
  <si>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</si>
  <si>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</si>
  <si>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</si>
  <si>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</si>
  <si>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</si>
  <si>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</si>
  <si>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</si>
  <si>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</si>
  <si>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</si>
  <si>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</si>
  <si>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</si>
  <si>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</si>
  <si>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</si>
  <si>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</si>
  <si>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</si>
  <si>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</si>
  <si>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</si>
  <si>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</si>
  <si>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</si>
  <si>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</si>
  <si>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</si>
  <si>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</si>
  <si>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</si>
  <si>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</si>
  <si>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</si>
  <si>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</si>
  <si>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</si>
  <si>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</si>
  <si>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</si>
  <si>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</si>
  <si>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</si>
  <si>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</si>
  <si>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</si>
  <si>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</si>
  <si>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</si>
  <si>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</si>
  <si>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</si>
  <si>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</si>
  <si>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</si>
  <si>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</si>
  <si>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</si>
  <si>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</si>
  <si>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</si>
  <si>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</si>
  <si>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</si>
  <si>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</si>
  <si>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</si>
  <si>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</si>
  <si>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</si>
  <si>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</si>
  <si>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</si>
  <si>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</si>
  <si>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</si>
  <si>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</si>
  <si>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</si>
  <si>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</si>
  <si>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</si>
  <si>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</si>
  <si>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</si>
  <si>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</si>
  <si>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</si>
  <si>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</si>
  <si>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</si>
  <si>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</si>
  <si>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</si>
  <si>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</si>
  <si>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</si>
  <si>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</si>
  <si>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</si>
  <si>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</si>
  <si>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</si>
  <si>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</si>
  <si>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</si>
  <si>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</si>
  <si>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</si>
  <si>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</si>
  <si>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</si>
  <si>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</si>
  <si>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</si>
  <si>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</si>
  <si>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</si>
  <si>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</si>
  <si>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</si>
  <si>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</si>
  <si>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</si>
  <si>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</si>
  <si>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</si>
  <si>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</si>
  <si>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</si>
  <si>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</si>
  <si>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</si>
  <si>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</si>
  <si>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</si>
  <si>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</si>
  <si>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</si>
  <si>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</si>
  <si>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</si>
  <si>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</si>
  <si>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</si>
  <si>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</si>
  <si>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</si>
  <si>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</si>
  <si>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</si>
  <si>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</si>
  <si>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</si>
  <si>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</si>
  <si>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</si>
  <si>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</si>
  <si>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</si>
  <si>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</si>
  <si>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</si>
  <si>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</si>
  <si>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</si>
  <si>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</si>
  <si>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</si>
  <si>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</si>
  <si>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</si>
  <si>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</si>
  <si>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</si>
  <si>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</si>
  <si>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</si>
  <si>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</si>
  <si>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</si>
  <si>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</si>
  <si>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</si>
  <si>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</si>
  <si>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</si>
  <si>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</si>
  <si>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</si>
  <si>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</si>
  <si>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</si>
  <si>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</si>
  <si>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</si>
  <si>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</si>
  <si>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</si>
  <si>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</si>
  <si>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</si>
  <si>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</si>
  <si>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</si>
  <si>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</si>
  <si>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</si>
  <si>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</si>
  <si>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</si>
  <si>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</si>
  <si>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</si>
  <si>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</si>
  <si>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</si>
  <si>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</si>
  <si>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</si>
  <si>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</si>
  <si>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</si>
  <si>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</si>
  <si>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</si>
  <si>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</si>
  <si>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</si>
  <si>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</si>
  <si>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</si>
  <si>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</si>
  <si>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</si>
  <si>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</si>
  <si>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</si>
  <si>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</si>
  <si>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</si>
  <si>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</si>
  <si>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</si>
  <si>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</si>
  <si>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</si>
  <si>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</si>
  <si>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</si>
  <si>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</si>
  <si>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</si>
  <si>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</si>
  <si>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</si>
  <si>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</si>
  <si>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</si>
  <si>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</si>
  <si>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</si>
  <si>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</si>
  <si>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</si>
  <si>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</si>
  <si>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</si>
  <si>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</si>
  <si>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</si>
  <si>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</si>
  <si>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</si>
  <si>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</si>
  <si>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</si>
  <si>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</si>
  <si>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</si>
  <si>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</si>
  <si>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</si>
  <si>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</si>
  <si>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</si>
  <si>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</si>
  <si>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</si>
  <si>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</si>
  <si>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</si>
  <si>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</si>
  <si>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</si>
  <si>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</si>
  <si>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</si>
  <si>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</si>
  <si>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</si>
  <si>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</si>
  <si>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</si>
  <si>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</si>
  <si>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</si>
  <si>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</si>
  <si>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</si>
  <si>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</si>
  <si>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</si>
  <si>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</si>
  <si>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</si>
  <si>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</si>
  <si>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</si>
  <si>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</si>
  <si>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</si>
  <si>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</si>
  <si>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</si>
  <si>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</si>
  <si>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</si>
  <si>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</si>
  <si>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</si>
  <si>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</si>
  <si>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</si>
  <si>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</si>
  <si>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</si>
  <si>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</si>
  <si>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</si>
  <si>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</si>
  <si>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</si>
  <si>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</si>
  <si>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</si>
  <si>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</si>
  <si>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</si>
  <si>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</si>
  <si>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</si>
  <si>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</si>
  <si>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</si>
  <si>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</si>
  <si>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</si>
  <si>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</si>
  <si>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</si>
  <si>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</si>
  <si>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</si>
  <si>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</si>
  <si>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</si>
  <si>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</si>
  <si>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</si>
  <si>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</si>
  <si>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</si>
  <si>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</si>
  <si>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</si>
  <si>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</si>
  <si>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</si>
  <si>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</si>
  <si>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</si>
  <si>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</si>
  <si>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</si>
  <si>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</si>
  <si>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</si>
  <si>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</si>
  <si>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</si>
  <si>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</si>
  <si>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</si>
  <si>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</si>
  <si>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</si>
  <si>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</si>
  <si>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</si>
  <si>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</si>
  <si>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</si>
  <si>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</si>
  <si>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</si>
  <si>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</si>
  <si>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</si>
  <si>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</si>
  <si>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</si>
  <si>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</si>
  <si>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</si>
  <si>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</si>
  <si>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</si>
  <si>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</si>
  <si>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</si>
  <si>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</si>
  <si>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</si>
  <si>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</si>
  <si>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</si>
  <si>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</si>
  <si>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</si>
  <si>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</si>
  <si>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</si>
  <si>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</si>
  <si>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</si>
  <si>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</si>
  <si>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</si>
  <si>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</si>
  <si>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</si>
  <si>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</si>
  <si>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</si>
  <si>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</si>
  <si>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</si>
  <si>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</si>
  <si>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</si>
  <si>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</si>
  <si>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</si>
  <si>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</si>
  <si>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</si>
  <si>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</si>
  <si>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</si>
  <si>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</si>
  <si>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</si>
  <si>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</si>
  <si>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</si>
  <si>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</si>
  <si>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</si>
  <si>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</si>
  <si>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</si>
  <si>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</si>
  <si>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</si>
  <si>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</si>
  <si>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</si>
  <si>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</si>
  <si>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</si>
  <si>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</si>
  <si>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</si>
  <si>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</si>
  <si>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</si>
  <si>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</si>
  <si>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</si>
  <si>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</si>
  <si>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</si>
  <si>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</si>
  <si>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</si>
  <si>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</si>
  <si>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</si>
  <si>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</si>
  <si>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</si>
  <si>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</si>
  <si>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</si>
  <si>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</si>
  <si>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</si>
  <si>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</si>
  <si>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</si>
  <si>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</si>
  <si>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</si>
  <si>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</si>
  <si>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</si>
  <si>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</si>
  <si>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</si>
  <si>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</si>
  <si>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</si>
  <si>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</si>
  <si>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</si>
  <si>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</si>
  <si>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</si>
  <si>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</si>
  <si>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</si>
  <si>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</si>
  <si>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</si>
  <si>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</si>
  <si>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</si>
  <si>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</si>
  <si>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</si>
  <si>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</si>
  <si>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</si>
  <si>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</si>
  <si>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</si>
  <si>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</si>
  <si>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</si>
  <si>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</si>
  <si>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</si>
  <si>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</si>
  <si>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</si>
  <si>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</si>
  <si>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</si>
  <si>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</si>
  <si>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</si>
  <si>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</si>
  <si>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</si>
  <si>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</si>
  <si>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</si>
  <si>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</si>
  <si>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</si>
  <si>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</si>
  <si>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</si>
  <si>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</si>
  <si>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</si>
  <si>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</si>
  <si>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</si>
  <si>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</si>
  <si>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</si>
  <si>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</si>
  <si>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</si>
  <si>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</si>
  <si>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</si>
  <si>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</si>
  <si>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</si>
  <si>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</si>
  <si>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</si>
  <si>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</si>
  <si>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</si>
  <si>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</si>
  <si>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</si>
  <si>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</si>
  <si>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</si>
  <si>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</si>
  <si>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</si>
  <si>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</si>
  <si>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</si>
  <si>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</si>
  <si>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</si>
  <si>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</si>
  <si>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</si>
  <si>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</si>
  <si>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</si>
  <si>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</si>
  <si>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</si>
  <si>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</si>
  <si>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</si>
  <si>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</si>
  <si>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</si>
  <si>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</si>
  <si>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</si>
  <si>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</si>
  <si>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</si>
  <si>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</si>
  <si>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</si>
  <si>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</si>
  <si>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</si>
  <si>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</si>
  <si>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</si>
  <si>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</si>
  <si>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</si>
  <si>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</si>
  <si>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</si>
  <si>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</si>
  <si>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</si>
  <si>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</si>
  <si>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</si>
  <si>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</si>
  <si>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</si>
  <si>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</si>
  <si>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</si>
  <si>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</si>
  <si>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</si>
  <si>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</si>
  <si>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</si>
  <si>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</si>
  <si>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</si>
  <si>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</si>
  <si>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</si>
  <si>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</si>
  <si>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</si>
  <si>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</si>
  <si>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</si>
  <si>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</si>
  <si>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</si>
  <si>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</si>
  <si>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</si>
  <si>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</si>
  <si>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</si>
  <si>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</si>
  <si>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</si>
  <si>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</si>
  <si>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</si>
  <si>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</si>
  <si>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</si>
  <si>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</si>
  <si>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</si>
  <si>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</si>
  <si>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</si>
  <si>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</si>
  <si>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</si>
  <si>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</si>
  <si>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</si>
  <si>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</si>
  <si>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</si>
  <si>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</si>
  <si>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</si>
  <si>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</si>
  <si>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</si>
  <si>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</si>
  <si>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</si>
  <si>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</si>
  <si>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</si>
  <si>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</si>
  <si>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</si>
  <si>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</si>
  <si>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</si>
  <si>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</si>
  <si>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</si>
  <si>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</si>
  <si>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</si>
  <si>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</si>
  <si>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</si>
  <si>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</si>
  <si>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</si>
  <si>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</si>
  <si>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</si>
  <si>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</si>
  <si>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</si>
  <si>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</si>
  <si>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</si>
  <si>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</si>
  <si>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</si>
  <si>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</si>
  <si>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</si>
  <si>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</si>
  <si>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</si>
  <si>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</si>
  <si>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</si>
  <si>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</si>
  <si>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</si>
  <si>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</si>
  <si>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</si>
  <si>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</si>
  <si>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</si>
  <si>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</si>
  <si>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</si>
  <si>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</si>
  <si>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</si>
  <si>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</si>
  <si>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</si>
  <si>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</si>
  <si>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</si>
  <si>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</si>
  <si>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</si>
  <si>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</si>
  <si>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</si>
  <si>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</si>
  <si>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</si>
  <si>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</si>
  <si>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</si>
  <si>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</si>
  <si>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</si>
  <si>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</si>
  <si>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</si>
  <si>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</si>
  <si>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</si>
  <si>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</si>
  <si>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</si>
  <si>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</si>
  <si>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</si>
  <si>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</si>
  <si>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</si>
  <si>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</si>
  <si>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</si>
  <si>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</si>
  <si>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</si>
  <si>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</si>
  <si>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</si>
  <si>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</si>
  <si>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</si>
  <si>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</si>
  <si>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</si>
  <si>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</si>
  <si>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</si>
  <si>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</si>
  <si>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</si>
  <si>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</si>
  <si>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</si>
  <si>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</si>
  <si>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</si>
  <si>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</si>
  <si>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</si>
  <si>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</si>
  <si>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</si>
  <si>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</si>
  <si>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</si>
  <si>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</si>
  <si>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</si>
  <si>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</si>
  <si>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</si>
  <si>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</si>
  <si>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</si>
  <si>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</si>
  <si>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</si>
  <si>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</si>
  <si>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</si>
  <si>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</si>
  <si>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</si>
  <si>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</si>
  <si>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</si>
  <si>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</si>
  <si>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</si>
  <si>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</si>
  <si>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</si>
  <si>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</si>
  <si>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</si>
  <si>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</si>
  <si>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</si>
  <si>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</si>
  <si>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</si>
  <si>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</si>
  <si>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</si>
  <si>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</si>
  <si>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</si>
  <si>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</si>
  <si>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</si>
  <si>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</si>
  <si>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</si>
  <si>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</si>
  <si>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</si>
  <si>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</si>
  <si>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</si>
  <si>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</si>
  <si>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</si>
  <si>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</si>
  <si>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</si>
  <si>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</si>
  <si>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</si>
  <si>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</si>
  <si>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</si>
  <si>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</si>
  <si>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</si>
  <si>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</si>
  <si>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</si>
  <si>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</si>
  <si>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</si>
  <si>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</si>
  <si>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</si>
  <si>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</si>
  <si>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</si>
  <si>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</si>
  <si>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</si>
  <si>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</si>
  <si>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</si>
  <si>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</si>
  <si>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</si>
  <si>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</si>
  <si>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</si>
  <si>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</si>
  <si>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</si>
  <si>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</si>
  <si>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</si>
  <si>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</si>
  <si>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</si>
  <si>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</si>
  <si>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</si>
  <si>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</si>
  <si>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</si>
  <si>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</si>
  <si>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</si>
  <si>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</si>
  <si>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</si>
  <si>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</si>
  <si>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</si>
  <si>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</si>
  <si>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</si>
  <si>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</si>
  <si>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</si>
  <si>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</si>
  <si>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</si>
  <si>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</si>
  <si>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</si>
  <si>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</si>
  <si>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</si>
  <si>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</si>
  <si>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</si>
  <si>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</si>
  <si>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</si>
  <si>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</si>
  <si>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</si>
  <si>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</si>
  <si>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</si>
  <si>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</si>
  <si>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</si>
  <si>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</si>
  <si>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</si>
  <si>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</si>
  <si>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</si>
  <si>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</si>
  <si>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</si>
  <si>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</si>
  <si>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</si>
  <si>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</si>
  <si>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</si>
  <si>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</si>
  <si>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</si>
  <si>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</si>
  <si>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</si>
  <si>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</si>
  <si>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</si>
  <si>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</si>
  <si>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</si>
  <si>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</si>
  <si>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</si>
  <si>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</si>
  <si>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</si>
  <si>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</si>
  <si>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</si>
  <si>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</si>
  <si>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</si>
  <si>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</si>
  <si>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</si>
  <si>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</si>
  <si>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</si>
  <si>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</si>
  <si>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</si>
  <si>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</si>
  <si>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</si>
  <si>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</si>
  <si>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</si>
  <si>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</si>
  <si>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</si>
  <si>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</si>
  <si>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</si>
  <si>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</si>
  <si>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</si>
  <si>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</si>
  <si>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</si>
  <si>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</si>
  <si>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</si>
  <si>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</si>
  <si>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</si>
  <si>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</si>
  <si>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</si>
  <si>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</si>
  <si>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</si>
  <si>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</si>
  <si>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</si>
  <si>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</si>
  <si>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</si>
  <si>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</si>
  <si>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</si>
  <si>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</si>
  <si>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</si>
  <si>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</si>
  <si>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</si>
  <si>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</si>
  <si>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</si>
  <si>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</si>
  <si>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</si>
  <si>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</si>
  <si>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</si>
  <si>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</si>
  <si>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</si>
  <si>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</si>
  <si>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</si>
  <si>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</si>
  <si>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</si>
  <si>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</si>
  <si>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</si>
  <si>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</si>
  <si>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</si>
  <si>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</si>
  <si>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</si>
  <si>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</si>
  <si>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</si>
  <si>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</si>
  <si>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</si>
  <si>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</si>
  <si>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</si>
  <si>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</si>
  <si>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</si>
  <si>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</si>
  <si>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</si>
  <si>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</si>
  <si>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</si>
  <si>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</si>
  <si>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</si>
  <si>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</si>
  <si>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</si>
  <si>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</si>
  <si>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</si>
  <si>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</si>
  <si>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</si>
  <si>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</si>
  <si>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</si>
  <si>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</si>
  <si>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</si>
  <si>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</si>
  <si>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</si>
  <si>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</si>
  <si>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</si>
  <si>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</si>
  <si>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</si>
  <si>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</si>
  <si>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</si>
  <si>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</si>
  <si>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</si>
  <si>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</si>
  <si>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</si>
  <si>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</si>
  <si>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</si>
  <si>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</si>
  <si>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</si>
  <si>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</si>
  <si>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</si>
  <si>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</si>
  <si>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</si>
  <si>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</si>
  <si>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</si>
  <si>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</si>
  <si>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</si>
  <si>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</si>
  <si>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</si>
  <si>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</si>
  <si>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</si>
  <si>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</si>
  <si>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</si>
  <si>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</si>
  <si>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</si>
  <si>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</si>
  <si>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</si>
  <si>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</si>
  <si>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</si>
  <si>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</si>
  <si>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</si>
  <si>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</si>
  <si>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</si>
  <si>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</si>
  <si>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</si>
  <si>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</si>
  <si>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</si>
  <si>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</si>
  <si>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</si>
  <si>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</si>
  <si>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</si>
  <si>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</si>
  <si>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</si>
  <si>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</si>
  <si>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</si>
  <si>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</si>
  <si>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</si>
  <si>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</si>
  <si>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</si>
  <si>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</si>
  <si>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</si>
  <si>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</si>
  <si>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</si>
  <si>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</si>
  <si>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</si>
  <si>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</si>
  <si>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</si>
  <si>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</si>
  <si>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</si>
  <si>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</si>
  <si>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</si>
  <si>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</si>
  <si>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</si>
  <si>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</si>
  <si>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</si>
  <si>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</si>
  <si>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</si>
  <si>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</si>
  <si>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</si>
  <si>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</si>
  <si>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</si>
  <si>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</si>
  <si>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</si>
  <si>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</si>
  <si>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</si>
  <si>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</si>
  <si>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</si>
  <si>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</si>
  <si>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</si>
  <si>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</si>
  <si>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</si>
  <si>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</si>
  <si>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</si>
  <si>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</si>
  <si>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</si>
  <si>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</si>
  <si>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</si>
  <si>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</si>
  <si>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</si>
  <si>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</si>
  <si>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</si>
  <si>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</si>
  <si>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</si>
  <si>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</si>
  <si>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</si>
  <si>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</si>
  <si>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</si>
  <si>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</si>
  <si>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</si>
  <si>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</si>
  <si>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</si>
  <si>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</si>
  <si>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</si>
  <si>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</si>
  <si>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</si>
  <si>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</si>
  <si>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</si>
  <si>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</si>
  <si>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</si>
  <si>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</si>
  <si>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</si>
  <si>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</si>
  <si>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</si>
  <si>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</si>
  <si>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</si>
  <si>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</si>
  <si>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</si>
  <si>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</si>
  <si>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</si>
  <si>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</si>
  <si>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</si>
  <si>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</si>
  <si>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</si>
  <si>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</si>
  <si>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</si>
  <si>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</si>
  <si>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</si>
  <si>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</si>
  <si>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</si>
  <si>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</si>
  <si>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</si>
  <si>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</si>
  <si>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</si>
  <si>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</si>
  <si>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</si>
  <si>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</si>
  <si>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</si>
  <si>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</si>
  <si>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</si>
  <si>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</si>
  <si>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</si>
  <si>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</si>
  <si>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</si>
  <si>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</si>
  <si>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</si>
  <si>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</si>
  <si>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</si>
  <si>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</si>
  <si>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</si>
  <si>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</si>
  <si>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</si>
  <si>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</si>
  <si>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</si>
  <si>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</si>
  <si>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</si>
  <si>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</si>
  <si>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</si>
  <si>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</si>
  <si>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</si>
  <si>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</si>
  <si>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</si>
  <si>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</si>
  <si>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</si>
  <si>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</si>
  <si>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</si>
  <si>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</si>
  <si>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</si>
  <si>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</si>
  <si>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</si>
  <si>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</si>
  <si>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</si>
  <si>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</si>
  <si>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</si>
  <si>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</si>
  <si>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</si>
  <si>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</si>
  <si>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</si>
  <si>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</si>
  <si>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</si>
  <si>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</si>
  <si>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</si>
  <si>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</si>
  <si>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</si>
  <si>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</si>
  <si>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</si>
  <si>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</si>
  <si>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</si>
  <si>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</si>
  <si>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</si>
  <si>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</si>
  <si>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</si>
  <si>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</si>
  <si>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</si>
  <si>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</si>
  <si>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</si>
  <si>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</si>
  <si>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</si>
  <si>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</si>
  <si>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</si>
  <si>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</si>
  <si>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</si>
  <si>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</si>
  <si>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</si>
  <si>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</si>
  <si>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</si>
  <si>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</si>
  <si>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</si>
  <si>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</si>
  <si>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</si>
  <si>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</si>
  <si>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</si>
  <si>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</si>
  <si>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</si>
  <si>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</si>
  <si>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</si>
  <si>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</si>
  <si>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</si>
  <si>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</si>
  <si>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</si>
  <si>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</si>
  <si>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</si>
  <si>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</si>
  <si>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</si>
  <si>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</si>
  <si>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</si>
  <si>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</si>
  <si>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</si>
  <si>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</si>
  <si>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</si>
  <si>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</si>
  <si>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</si>
  <si>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</si>
  <si>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</si>
  <si>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</si>
  <si>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</si>
  <si>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</si>
  <si>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</si>
  <si>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</si>
  <si>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</si>
  <si>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</si>
  <si>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</si>
  <si>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</si>
  <si>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</si>
  <si>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</si>
  <si>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</si>
  <si>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</si>
  <si>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</si>
  <si>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</si>
  <si>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</si>
  <si>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</si>
  <si>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</si>
  <si>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</si>
  <si>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</si>
  <si>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</si>
  <si>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</si>
  <si>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</si>
  <si>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</si>
  <si>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</si>
  <si>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</si>
  <si>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</si>
  <si>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</si>
  <si>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</si>
  <si>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</si>
  <si>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</si>
  <si>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</si>
  <si>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</si>
  <si>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</si>
  <si>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</si>
  <si>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</si>
  <si>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</si>
  <si>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</si>
  <si>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</si>
  <si>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</si>
  <si>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</si>
  <si>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</si>
  <si>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</si>
  <si>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</si>
  <si>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</si>
  <si>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</si>
  <si>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</si>
  <si>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</si>
  <si>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</si>
  <si>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</si>
  <si>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</si>
  <si>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</si>
  <si>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</si>
  <si>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</si>
  <si>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</si>
  <si>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</si>
  <si>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</si>
  <si>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</si>
  <si>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</si>
  <si>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</si>
  <si>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</si>
  <si>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</si>
  <si>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</si>
  <si>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</si>
  <si>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</si>
  <si>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</si>
  <si>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</si>
  <si>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</si>
  <si>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</si>
  <si>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</si>
  <si>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</si>
  <si>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</si>
  <si>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</si>
  <si>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</si>
  <si>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</si>
  <si>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</si>
  <si>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</si>
  <si>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</si>
  <si>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</si>
  <si>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</si>
  <si>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</si>
  <si>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</si>
  <si>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</si>
  <si>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</si>
  <si>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</si>
  <si>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</si>
  <si>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</si>
  <si>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</si>
  <si>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</si>
  <si>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</si>
  <si>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</si>
  <si>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</si>
  <si>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</si>
  <si>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</si>
  <si>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</si>
  <si>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</si>
  <si>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</si>
  <si>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</si>
  <si>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</si>
  <si>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</si>
  <si>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</si>
  <si>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</si>
  <si>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</si>
  <si>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</si>
  <si>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</si>
  <si>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</si>
  <si>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</si>
  <si>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</si>
  <si>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</si>
  <si>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</si>
  <si>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</si>
  <si>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</si>
  <si>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</si>
  <si>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</si>
  <si>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</si>
  <si>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</si>
  <si>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</si>
  <si>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</si>
  <si>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</si>
  <si>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</si>
  <si>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</si>
  <si>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</si>
  <si>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</si>
  <si>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</si>
  <si>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</si>
  <si>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</si>
  <si>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</si>
  <si>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</si>
  <si>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</si>
  <si>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</si>
  <si>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</si>
  <si>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</si>
  <si>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</si>
  <si>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</si>
  <si>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</si>
  <si>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</si>
  <si>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</si>
  <si>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</si>
  <si>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</si>
  <si>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</si>
  <si>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</si>
  <si>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</si>
  <si>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</si>
  <si>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</si>
  <si>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</si>
  <si>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</si>
  <si>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</si>
  <si>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</si>
  <si>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</si>
  <si>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</si>
  <si>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</si>
  <si>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</si>
  <si>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</si>
  <si>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</si>
  <si>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</si>
  <si>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</si>
  <si>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</si>
  <si>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</si>
  <si>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</si>
  <si>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</si>
  <si>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</si>
  <si>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</si>
  <si>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</si>
  <si>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</si>
  <si>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</si>
  <si>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</si>
  <si>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</si>
  <si>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</si>
  <si>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</si>
  <si>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</si>
  <si>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</si>
  <si>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</si>
  <si>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</si>
  <si>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</si>
  <si>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</si>
  <si>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</si>
  <si>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</si>
  <si>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</si>
  <si>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</si>
  <si>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</si>
  <si>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</si>
  <si>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</si>
  <si>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</si>
  <si>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</si>
  <si>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</si>
  <si>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</si>
  <si>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</si>
  <si>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</si>
  <si>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</si>
  <si>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</si>
  <si>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</si>
  <si>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</si>
  <si>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</si>
  <si>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</si>
  <si>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</si>
  <si>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</si>
  <si>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</si>
  <si>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</si>
  <si>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</si>
  <si>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</si>
  <si>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</si>
  <si>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</si>
  <si>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</si>
  <si>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</si>
  <si>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</si>
  <si>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</si>
  <si>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</si>
  <si>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</si>
  <si>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</si>
  <si>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</si>
  <si>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</si>
  <si>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</si>
  <si>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</si>
  <si>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</si>
  <si>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</si>
  <si>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</si>
  <si>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</si>
  <si>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</si>
  <si>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</si>
  <si>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</si>
  <si>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</si>
  <si>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</si>
  <si>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</si>
  <si>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</si>
  <si>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</si>
  <si>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</si>
  <si>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</si>
  <si>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</si>
  <si>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</si>
  <si>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</si>
  <si>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</si>
  <si>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</si>
  <si>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</si>
  <si>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</si>
  <si>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</si>
  <si>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</si>
  <si>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</si>
  <si>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</si>
  <si>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</si>
  <si>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</si>
  <si>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</si>
  <si>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</si>
  <si>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</si>
  <si>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</si>
  <si>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</si>
  <si>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</si>
  <si>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</si>
  <si>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</si>
  <si>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</si>
  <si>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</si>
  <si>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</si>
  <si>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</si>
  <si>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</si>
  <si>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</si>
  <si>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</si>
  <si>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</si>
  <si>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</si>
  <si>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</si>
  <si>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</si>
  <si>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</si>
  <si>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</si>
  <si>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</si>
  <si>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</si>
  <si>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</si>
  <si>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</si>
  <si>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</si>
  <si>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</si>
  <si>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</si>
  <si>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</si>
  <si>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</si>
  <si>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</si>
  <si>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</si>
  <si>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</si>
  <si>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</si>
  <si>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</si>
  <si>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</si>
  <si>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</si>
  <si>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</si>
  <si>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</si>
  <si>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</si>
  <si>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</si>
  <si>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</si>
  <si>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</si>
  <si>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</si>
  <si>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</si>
  <si>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</si>
  <si>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</si>
  <si>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</si>
  <si>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</si>
  <si>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</si>
  <si>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</si>
  <si>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</si>
  <si>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</si>
  <si>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</si>
  <si>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</si>
  <si>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</si>
  <si>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</si>
  <si>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</si>
  <si>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</si>
  <si>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</si>
  <si>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</si>
  <si>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</si>
  <si>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</si>
  <si>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</si>
  <si>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</si>
  <si>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</si>
  <si>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</si>
  <si>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</si>
  <si>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</si>
  <si>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</si>
  <si>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</si>
  <si>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</si>
  <si>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</si>
  <si>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</si>
  <si>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</si>
  <si>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</si>
  <si>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</si>
  <si>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</si>
  <si>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</si>
  <si>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</si>
  <si>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</si>
  <si>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</si>
  <si>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</si>
  <si>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</si>
  <si>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</si>
  <si>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</si>
  <si>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</si>
  <si>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</si>
  <si>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</si>
  <si>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</si>
  <si>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</si>
  <si>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</si>
  <si>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</si>
  <si>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</si>
  <si>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</si>
  <si>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</si>
  <si>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</si>
  <si>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</si>
  <si>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</si>
  <si>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</si>
  <si>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</si>
  <si>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</si>
  <si>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</si>
  <si>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</si>
  <si>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</si>
  <si>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</si>
  <si>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</si>
  <si>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</si>
  <si>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</si>
  <si>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</si>
  <si>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</si>
  <si>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</si>
  <si>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</si>
  <si>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</si>
  <si>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</si>
  <si>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</si>
  <si>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</si>
  <si>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</si>
  <si>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</si>
  <si>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</si>
  <si>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</si>
  <si>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</si>
  <si>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</si>
  <si>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</si>
  <si>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</si>
  <si>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</si>
  <si>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</si>
  <si>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</si>
  <si>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</si>
  <si>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</si>
  <si>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</si>
  <si>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</si>
  <si>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</si>
  <si>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</si>
  <si>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</si>
  <si>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</si>
  <si>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</si>
  <si>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</si>
  <si>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</si>
  <si>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</si>
  <si>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</si>
  <si>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</si>
  <si>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</si>
  <si>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</si>
  <si>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</si>
  <si>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</si>
  <si>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</si>
  <si>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</si>
  <si>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</si>
  <si>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</si>
  <si>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</si>
  <si>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</si>
  <si>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</si>
  <si>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</si>
  <si>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</si>
  <si>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</si>
  <si>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</si>
  <si>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</si>
  <si>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</si>
  <si>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</si>
  <si>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</si>
  <si>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</si>
  <si>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</si>
  <si>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</si>
  <si>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</si>
  <si>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</si>
  <si>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</si>
  <si>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</si>
  <si>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</si>
  <si>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</si>
  <si>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</si>
  <si>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</si>
  <si>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</si>
  <si>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</si>
  <si>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</si>
  <si>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</si>
  <si>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</si>
  <si>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</si>
  <si>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</si>
  <si>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</si>
  <si>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</si>
  <si>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</si>
  <si>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</si>
  <si>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</si>
  <si>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</si>
  <si>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</si>
  <si>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</si>
  <si>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</si>
  <si>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</si>
  <si>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</si>
  <si>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</si>
  <si>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</si>
  <si>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</si>
  <si>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</si>
  <si>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</si>
  <si>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</si>
  <si>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</si>
  <si>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</si>
  <si>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</si>
  <si>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</si>
  <si>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</si>
  <si>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</si>
  <si>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</si>
  <si>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</si>
  <si>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</si>
  <si>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</si>
  <si>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</si>
  <si>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</si>
  <si>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</si>
  <si>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</si>
  <si>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</si>
  <si>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</si>
  <si>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</si>
  <si>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</si>
  <si>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</si>
  <si>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</si>
  <si>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</si>
  <si>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</si>
  <si>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</si>
  <si>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</si>
  <si>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</si>
  <si>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</si>
  <si>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</si>
  <si>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</si>
  <si>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</si>
  <si>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</si>
  <si>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</si>
  <si>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</si>
  <si>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</si>
  <si>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</si>
  <si>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</si>
  <si>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</si>
  <si>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</si>
  <si>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</si>
  <si>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</si>
  <si>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</si>
  <si>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</si>
  <si>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</si>
  <si>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</si>
  <si>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</si>
  <si>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</si>
  <si>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</si>
  <si>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</si>
  <si>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</si>
  <si>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</si>
  <si>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</si>
  <si>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</si>
  <si>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</si>
  <si>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</si>
  <si>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</si>
  <si>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</si>
  <si>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</si>
  <si>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</si>
  <si>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</si>
  <si>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</si>
  <si>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</si>
  <si>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</si>
  <si>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</si>
  <si>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</si>
  <si>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</si>
  <si>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</si>
  <si>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</si>
  <si>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</si>
  <si>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</si>
  <si>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</si>
  <si>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</si>
  <si>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</si>
  <si>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</si>
  <si>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</si>
  <si>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</si>
  <si>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</si>
  <si>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</si>
  <si>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</si>
  <si>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</si>
  <si>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</si>
  <si>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</si>
  <si>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</si>
  <si>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</si>
  <si>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</si>
  <si>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</si>
  <si>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</si>
  <si>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</si>
  <si>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</si>
  <si>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</si>
  <si>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</si>
  <si>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</si>
  <si>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</si>
  <si>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</si>
  <si>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</si>
  <si>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</si>
  <si>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</si>
  <si>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</si>
  <si>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</si>
  <si>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</si>
  <si>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</si>
  <si>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</si>
  <si>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</si>
  <si>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</si>
  <si>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</si>
  <si>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</si>
  <si>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</si>
  <si>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</si>
  <si>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</si>
  <si>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</si>
  <si>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</si>
  <si>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</si>
  <si>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</si>
  <si>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</si>
  <si>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</si>
  <si>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</si>
  <si>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</si>
  <si>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</si>
  <si>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</si>
  <si>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</si>
  <si>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</si>
  <si>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</si>
  <si>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</si>
  <si>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</si>
  <si>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</si>
  <si>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</si>
  <si>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</si>
  <si>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</si>
  <si>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</si>
  <si>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</si>
  <si>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</si>
  <si>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</si>
  <si>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</si>
  <si>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</si>
  <si>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</si>
  <si>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</si>
  <si>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</si>
  <si>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</si>
  <si>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</si>
  <si>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</si>
  <si>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</si>
  <si>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</si>
  <si>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</si>
  <si>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</si>
  <si>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</si>
  <si>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</si>
  <si>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</si>
  <si>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</si>
  <si>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</si>
  <si>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</si>
  <si>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</si>
  <si>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</si>
  <si>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</si>
  <si>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</si>
  <si>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</si>
  <si>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</si>
  <si>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</si>
  <si>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</si>
  <si>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</si>
  <si>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</si>
  <si>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</si>
  <si>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</si>
  <si>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</si>
  <si>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</si>
  <si>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</si>
  <si>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</si>
  <si>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</si>
  <si>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</si>
  <si>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</si>
  <si>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</si>
  <si>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</si>
  <si>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</si>
  <si>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</si>
  <si>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</si>
  <si>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</si>
  <si>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</si>
  <si>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</si>
  <si>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</si>
  <si>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</si>
  <si>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</si>
  <si>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</si>
  <si>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</si>
  <si>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</si>
  <si>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</si>
  <si>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</si>
  <si>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</si>
  <si>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</si>
  <si>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</si>
  <si>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</si>
  <si>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</si>
  <si>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</si>
  <si>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</si>
  <si>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</si>
  <si>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</si>
  <si>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</si>
  <si>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</si>
  <si>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</si>
  <si>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</si>
  <si>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</si>
  <si>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</si>
  <si>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</si>
  <si>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</si>
  <si>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</si>
  <si>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</si>
  <si>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</si>
  <si>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</si>
  <si>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</si>
  <si>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</si>
  <si>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</si>
  <si>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</si>
  <si>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</si>
  <si>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</si>
  <si>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</si>
  <si>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</si>
  <si>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</si>
  <si>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</si>
  <si>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</si>
  <si>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</si>
  <si>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</si>
  <si>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</si>
  <si>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</si>
  <si>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</si>
  <si>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</si>
  <si>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</si>
  <si>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</si>
  <si>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</si>
  <si>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</si>
  <si>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</si>
  <si>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</si>
  <si>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</si>
  <si>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</si>
  <si>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</si>
  <si>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</si>
  <si>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</si>
  <si>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</si>
  <si>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</si>
  <si>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</si>
  <si>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</si>
  <si>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</si>
  <si>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</si>
  <si>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</si>
  <si>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</si>
  <si>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</si>
  <si>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</si>
  <si>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</si>
  <si>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</si>
  <si>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</si>
  <si>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</si>
  <si>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</si>
  <si>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</si>
  <si>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</si>
  <si>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</si>
  <si>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</si>
  <si>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</si>
  <si>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</si>
  <si>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</si>
  <si>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</si>
  <si>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</si>
  <si>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</si>
  <si>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</si>
  <si>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</si>
  <si>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</si>
  <si>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</si>
  <si>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</si>
  <si>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</si>
  <si>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</si>
  <si>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</si>
  <si>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</si>
  <si>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</si>
  <si>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</si>
  <si>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</si>
  <si>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</si>
  <si>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</si>
  <si>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</si>
  <si>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</si>
  <si>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</si>
  <si>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</si>
  <si>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</si>
  <si>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</si>
  <si>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</si>
  <si>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</si>
  <si>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</si>
  <si>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</si>
  <si>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</si>
  <si>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</si>
  <si>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</si>
  <si>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</si>
  <si>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</si>
  <si>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</si>
  <si>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</si>
  <si>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</si>
  <si>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</si>
  <si>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</si>
  <si>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</si>
  <si>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</si>
  <si>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</si>
  <si>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</si>
  <si>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</si>
  <si>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</si>
  <si>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</si>
  <si>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</si>
  <si>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</si>
  <si>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</si>
  <si>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</si>
  <si>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</si>
  <si>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</si>
  <si>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</si>
  <si>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</si>
  <si>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</si>
  <si>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</si>
  <si>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</si>
  <si>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</si>
  <si>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</si>
  <si>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</si>
  <si>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</si>
  <si>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</si>
  <si>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</si>
  <si>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</si>
  <si>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</si>
  <si>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</si>
  <si>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</si>
  <si>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</si>
  <si>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</si>
  <si>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</si>
  <si>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</si>
  <si>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</si>
  <si>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</si>
  <si>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</si>
  <si>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</si>
  <si>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</si>
  <si>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</si>
  <si>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</si>
  <si>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</si>
  <si>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</si>
  <si>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</si>
  <si>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</si>
  <si>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</si>
  <si>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</si>
  <si>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</si>
  <si>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</si>
  <si>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</si>
  <si>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</si>
  <si>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</si>
  <si>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</si>
  <si>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</si>
  <si>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</si>
  <si>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</si>
  <si>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</si>
  <si>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</si>
  <si>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</si>
  <si>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</si>
  <si>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</si>
  <si>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</si>
  <si>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</si>
  <si>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</si>
  <si>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</si>
  <si>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</si>
  <si>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</si>
  <si>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</si>
  <si>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</si>
  <si>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</si>
  <si>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</si>
  <si>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</si>
  <si>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</si>
  <si>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</si>
  <si>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</si>
  <si>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</si>
  <si>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</si>
  <si>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</si>
  <si>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</si>
  <si>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</si>
  <si>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</si>
  <si>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</si>
  <si>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</si>
  <si>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</si>
  <si>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</si>
  <si>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</si>
  <si>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</si>
  <si>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</si>
  <si>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</si>
  <si>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</si>
  <si>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</si>
  <si>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</si>
  <si>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</si>
  <si>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</si>
  <si>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</si>
  <si>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</si>
  <si>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</si>
  <si>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</si>
  <si>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</si>
  <si>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</si>
  <si>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</si>
  <si>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</si>
  <si>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</si>
  <si>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</si>
  <si>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</si>
  <si>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</si>
  <si>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</si>
  <si>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</si>
  <si>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</si>
  <si>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</si>
  <si>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</si>
  <si>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</si>
  <si>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</si>
  <si>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</si>
  <si>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</si>
  <si>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</si>
  <si>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</si>
  <si>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</si>
  <si>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</si>
  <si>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</si>
  <si>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</si>
  <si>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</si>
  <si>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</si>
  <si>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</si>
  <si>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</si>
  <si>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</si>
  <si>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</si>
  <si>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</si>
  <si>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</si>
  <si>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</si>
  <si>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</si>
  <si>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</si>
  <si>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</si>
  <si>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</si>
  <si>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</si>
  <si>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</si>
  <si>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</si>
  <si>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</si>
  <si>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</si>
  <si>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</si>
  <si>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</si>
  <si>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</si>
  <si>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</si>
  <si>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</si>
  <si>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</si>
  <si>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</si>
  <si>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</si>
  <si>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</si>
  <si>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</si>
  <si>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</si>
  <si>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</si>
  <si>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</si>
  <si>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</si>
  <si>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</si>
  <si>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</si>
  <si>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</si>
  <si>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</si>
  <si>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</si>
  <si>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</si>
  <si>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</si>
  <si>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</si>
  <si>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</si>
  <si>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</si>
  <si>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</si>
  <si>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</si>
  <si>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</si>
  <si>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</si>
  <si>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</si>
  <si>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</si>
  <si>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</si>
  <si>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</si>
  <si>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</si>
  <si>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</si>
  <si>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</si>
  <si>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</si>
  <si>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</si>
  <si>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</si>
  <si>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</si>
  <si>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</si>
  <si>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</si>
  <si>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</si>
  <si>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</si>
  <si>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</si>
  <si>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</si>
  <si>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</si>
  <si>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</si>
  <si>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</si>
  <si>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</si>
  <si>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</si>
  <si>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</si>
  <si>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</si>
  <si>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</si>
  <si>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</si>
  <si>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</si>
  <si>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</si>
  <si>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</si>
  <si>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</si>
  <si>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</si>
  <si>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</si>
  <si>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</si>
  <si>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</si>
  <si>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</si>
  <si>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</si>
  <si>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</si>
  <si>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</si>
  <si>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</si>
  <si>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</si>
  <si>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</si>
  <si>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</si>
  <si>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</si>
  <si>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</si>
  <si>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</si>
  <si>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</si>
  <si>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</si>
  <si>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</si>
  <si>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</si>
  <si>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</si>
  <si>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</si>
  <si>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</si>
  <si>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</si>
  <si>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</si>
  <si>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</si>
  <si>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</si>
  <si>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</si>
  <si>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</si>
  <si>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</si>
  <si>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</si>
  <si>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</si>
  <si>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</si>
  <si>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</si>
  <si>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</si>
  <si>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</si>
  <si>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</si>
  <si>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</si>
  <si>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</si>
  <si>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</si>
  <si>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</si>
  <si>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</si>
  <si>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</si>
  <si>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</si>
  <si>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</si>
  <si>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</si>
  <si>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</si>
  <si>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</si>
  <si>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</si>
  <si>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</si>
  <si>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</si>
  <si>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</si>
  <si>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</si>
  <si>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</si>
  <si>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</si>
  <si>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</si>
  <si>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</si>
  <si>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</si>
  <si>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</si>
  <si>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</si>
  <si>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</si>
  <si>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</si>
  <si>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</si>
  <si>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</si>
  <si>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</si>
  <si>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</si>
  <si>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</si>
  <si>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</si>
  <si>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</si>
  <si>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</si>
  <si>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</si>
  <si>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</si>
  <si>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</si>
  <si>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</si>
  <si>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</si>
  <si>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</si>
  <si>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</si>
  <si>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</si>
  <si>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</si>
  <si>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</si>
  <si>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</si>
  <si>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</si>
  <si>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</si>
  <si>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</si>
  <si>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</si>
  <si>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</si>
  <si>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</si>
  <si>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</si>
  <si>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</si>
  <si>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</si>
  <si>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</si>
  <si>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</si>
  <si>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</si>
  <si>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</si>
  <si>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</si>
  <si>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</si>
  <si>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</si>
  <si>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</si>
  <si>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</si>
  <si>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</si>
  <si>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</si>
  <si>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</si>
  <si>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</si>
  <si>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</si>
  <si>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</si>
  <si>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</si>
  <si>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</si>
  <si>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</si>
  <si>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</si>
  <si>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</si>
  <si>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</si>
  <si>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</si>
  <si>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</si>
  <si>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</si>
  <si>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</si>
  <si>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</si>
  <si>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</si>
  <si>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</si>
  <si>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</si>
  <si>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</si>
  <si>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</si>
  <si>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</si>
  <si>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</si>
  <si>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</si>
  <si>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</si>
  <si>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</si>
  <si>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</si>
  <si>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</si>
  <si>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</si>
  <si>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</si>
  <si>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</si>
  <si>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</si>
  <si>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</si>
  <si>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</si>
  <si>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</si>
  <si>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</si>
  <si>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</si>
  <si>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</si>
  <si>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</si>
  <si>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</si>
  <si>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</si>
  <si>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</si>
  <si>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</si>
  <si>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</si>
  <si>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</si>
  <si>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</si>
  <si>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</si>
  <si>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</si>
  <si>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</si>
  <si>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</si>
  <si>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</si>
  <si>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</si>
  <si>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</si>
  <si>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</si>
  <si>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</si>
  <si>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</si>
  <si>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</si>
  <si>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</si>
  <si>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</si>
  <si>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</si>
  <si>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</si>
  <si>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</si>
  <si>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</si>
  <si>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</si>
  <si>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</si>
  <si>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</si>
  <si>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</si>
  <si>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</si>
  <si>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</si>
  <si>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</si>
  <si>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</si>
  <si>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</si>
  <si>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</si>
  <si>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</si>
  <si>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</si>
  <si>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</si>
  <si>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</si>
  <si>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</si>
  <si>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</si>
  <si>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</si>
  <si>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</si>
  <si>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</si>
  <si>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</si>
  <si>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</si>
  <si>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</si>
  <si>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</si>
  <si>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</si>
  <si>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</si>
  <si>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</si>
  <si>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</si>
  <si>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</si>
  <si>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</si>
  <si>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</si>
  <si>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</si>
  <si>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</si>
  <si>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</si>
  <si>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</si>
  <si>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</si>
  <si>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</si>
  <si>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</si>
  <si>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</si>
  <si>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</si>
  <si>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</si>
  <si>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</si>
  <si>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</si>
  <si>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</si>
  <si>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</si>
  <si>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</si>
  <si>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</si>
  <si>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</si>
  <si>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</si>
  <si>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</si>
  <si>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</si>
  <si>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</si>
  <si>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</si>
  <si>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</si>
  <si>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</si>
  <si>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</si>
  <si>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</si>
  <si>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</si>
  <si>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</si>
  <si>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</si>
  <si>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</si>
  <si>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</si>
  <si>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</si>
  <si>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</si>
  <si>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</si>
  <si>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</si>
  <si>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</si>
  <si>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</si>
  <si>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</si>
  <si>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</si>
  <si>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</si>
  <si>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</si>
  <si>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</si>
  <si>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</si>
  <si>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</si>
  <si>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</si>
  <si>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</si>
  <si>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</si>
  <si>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</si>
  <si>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</si>
  <si>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</si>
  <si>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</si>
  <si>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</si>
  <si>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</si>
  <si>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</si>
  <si>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</si>
  <si>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</si>
  <si>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</si>
  <si>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</si>
  <si>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</si>
  <si>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</si>
  <si>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</si>
  <si>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</si>
  <si>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</si>
  <si>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</si>
  <si>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</si>
  <si>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</si>
  <si>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</si>
  <si>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</si>
  <si>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</si>
  <si>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</si>
  <si>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</si>
  <si>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</si>
  <si>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</si>
  <si>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</si>
  <si>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</si>
  <si>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</si>
  <si>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</si>
  <si>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</si>
  <si>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</si>
  <si>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</si>
  <si>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</si>
  <si>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</si>
  <si>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</si>
  <si>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</si>
  <si>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</si>
  <si>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</si>
  <si>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</si>
  <si>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</si>
  <si>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</si>
  <si>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</si>
  <si>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</si>
  <si>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</si>
  <si>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</si>
  <si>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</si>
  <si>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</si>
  <si>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</si>
  <si>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</si>
  <si>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</si>
  <si>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</si>
  <si>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</si>
  <si>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</si>
  <si>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</si>
  <si>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</si>
  <si>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</si>
  <si>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</si>
  <si>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</si>
  <si>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</si>
  <si>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</si>
  <si>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</si>
  <si>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</si>
  <si>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</si>
  <si>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</si>
  <si>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</si>
  <si>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</si>
  <si>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</si>
  <si>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</si>
  <si>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</si>
  <si>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</si>
  <si>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</si>
  <si>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</si>
  <si>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</si>
  <si>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</si>
  <si>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</si>
  <si>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</si>
  <si>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</si>
  <si>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</si>
  <si>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</si>
  <si>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</si>
  <si>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</si>
  <si>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</si>
  <si>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</si>
  <si>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</si>
  <si>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</si>
  <si>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</si>
  <si>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</si>
  <si>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</si>
  <si>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</si>
  <si>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</si>
  <si>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</si>
  <si>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</si>
  <si>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</si>
  <si>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</si>
  <si>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</si>
  <si>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</si>
  <si>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</si>
  <si>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</si>
  <si>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</si>
  <si>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</si>
  <si>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</si>
  <si>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</si>
  <si>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</si>
  <si>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</si>
  <si>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</si>
  <si>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</si>
  <si>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</si>
  <si>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</si>
  <si>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</si>
  <si>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</si>
  <si>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</si>
  <si>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</si>
  <si>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</si>
  <si>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</si>
  <si>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</si>
  <si>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</si>
  <si>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</si>
  <si>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</si>
  <si>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</si>
  <si>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</si>
  <si>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</si>
  <si>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</si>
  <si>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</si>
  <si>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</si>
  <si>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</si>
  <si>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</si>
  <si>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</si>
  <si>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</si>
  <si>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</si>
  <si>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</si>
  <si>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</si>
  <si>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</si>
  <si>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</si>
  <si>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</si>
  <si>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</si>
  <si>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</si>
  <si>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</si>
  <si>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</si>
  <si>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</si>
  <si>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</si>
  <si>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</si>
  <si>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</si>
  <si>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</si>
  <si>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</si>
  <si>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</si>
  <si>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</si>
  <si>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</si>
  <si>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</si>
  <si>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</si>
  <si>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</si>
  <si>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</si>
  <si>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</si>
  <si>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</si>
  <si>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</si>
  <si>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</si>
  <si>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</si>
  <si>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</si>
  <si>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</si>
  <si>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</si>
  <si>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</si>
  <si>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</si>
  <si>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</si>
  <si>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</si>
  <si>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</si>
  <si>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</si>
  <si>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</si>
  <si>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</si>
  <si>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</si>
  <si>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</si>
  <si>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</si>
  <si>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</si>
  <si>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</si>
  <si>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</si>
  <si>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</si>
  <si>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</si>
  <si>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</si>
  <si>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</si>
  <si>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</si>
  <si>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</si>
  <si>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</si>
  <si>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</si>
  <si>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</si>
  <si>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</si>
  <si>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</si>
  <si>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</si>
  <si>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</si>
  <si>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</si>
  <si>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</si>
  <si>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</si>
  <si>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</si>
  <si>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</si>
  <si>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</si>
  <si>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</si>
  <si>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</si>
  <si>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</si>
  <si>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</si>
  <si>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</si>
  <si>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</si>
  <si>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</si>
  <si>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</si>
  <si>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</si>
  <si>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</si>
  <si>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</si>
  <si>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</si>
  <si>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</si>
  <si>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</si>
  <si>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</si>
  <si>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</si>
  <si>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</si>
  <si>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</si>
  <si>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</si>
  <si>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</si>
  <si>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</si>
  <si>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</si>
  <si>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</si>
  <si>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</si>
  <si>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</si>
  <si>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</si>
  <si>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</si>
  <si>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</si>
  <si>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</si>
  <si>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</si>
  <si>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</si>
  <si>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</si>
  <si>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</si>
  <si>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</si>
  <si>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</si>
  <si>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</si>
  <si>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</si>
  <si>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</si>
  <si>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</si>
  <si>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</si>
  <si>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</si>
  <si>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</si>
  <si>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</si>
  <si>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</si>
  <si>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</si>
  <si>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</si>
  <si>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</si>
  <si>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</si>
  <si>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</si>
  <si>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</si>
  <si>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</si>
  <si>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</si>
  <si>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</si>
  <si>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</si>
  <si>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</si>
  <si>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</si>
  <si>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</si>
  <si>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</si>
  <si>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</si>
  <si>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</si>
  <si>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</si>
  <si>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</si>
  <si>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</si>
  <si>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</si>
  <si>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</si>
  <si>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</si>
  <si>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</si>
  <si>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</si>
  <si>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</si>
  <si>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</si>
  <si>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</si>
  <si>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</si>
  <si>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</si>
  <si>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</si>
  <si>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</si>
  <si>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</si>
  <si>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</si>
  <si>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</si>
  <si>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</si>
  <si>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</si>
  <si>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</si>
  <si>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</si>
  <si>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</si>
  <si>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</si>
  <si>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</si>
  <si>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</si>
  <si>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</si>
  <si>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</si>
  <si>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</si>
  <si>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</si>
  <si>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</si>
  <si>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</si>
  <si>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</si>
  <si>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</si>
  <si>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</si>
  <si>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</si>
  <si>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</si>
  <si>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</si>
  <si>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</si>
  <si>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</si>
  <si>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</si>
  <si>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</si>
  <si>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</si>
  <si>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</si>
  <si>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</si>
  <si>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</si>
  <si>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</si>
  <si>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</si>
  <si>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</si>
  <si>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</si>
  <si>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</si>
  <si>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</si>
  <si>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</si>
  <si>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</si>
  <si>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</si>
  <si>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</si>
  <si>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</si>
  <si>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</si>
  <si>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</si>
  <si>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</si>
  <si>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</si>
  <si>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</si>
  <si>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</si>
  <si>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</si>
  <si>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</si>
  <si>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</si>
  <si>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</si>
  <si>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</si>
  <si>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</si>
  <si>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</si>
  <si>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</si>
  <si>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</si>
  <si>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</si>
  <si>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</si>
  <si>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</si>
  <si>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</si>
  <si>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</si>
  <si>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</si>
  <si>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</si>
  <si>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</si>
  <si>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</si>
  <si>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</si>
  <si>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</si>
  <si>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</si>
  <si>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</si>
  <si>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</si>
  <si>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</si>
  <si>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</si>
  <si>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</si>
  <si>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</si>
  <si>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</si>
  <si>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</si>
  <si>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</si>
  <si>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</si>
  <si>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</si>
  <si>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</si>
  <si>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</si>
  <si>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</si>
  <si>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</si>
  <si>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</si>
  <si>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</si>
  <si>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</si>
  <si>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</si>
  <si>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</si>
  <si>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</si>
  <si>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</si>
  <si>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</si>
  <si>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</si>
  <si>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</si>
  <si>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</si>
  <si>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</si>
  <si>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</si>
  <si>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</si>
  <si>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</si>
  <si>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</si>
  <si>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</si>
  <si>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</si>
  <si>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</si>
  <si>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</si>
  <si>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</si>
  <si>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</si>
  <si>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</si>
  <si>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</si>
  <si>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</si>
  <si>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</si>
  <si>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</si>
  <si>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</si>
  <si>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</si>
  <si>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</si>
  <si>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</si>
  <si>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</si>
  <si>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</si>
  <si>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</si>
  <si>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</si>
  <si>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</si>
  <si>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</si>
  <si>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</si>
  <si>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</si>
  <si>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</si>
  <si>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</si>
  <si>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</si>
  <si>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</si>
  <si>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</si>
  <si>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</si>
  <si>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</si>
  <si>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</si>
  <si>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</si>
  <si>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</si>
  <si>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</si>
  <si>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</si>
  <si>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</si>
  <si>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</si>
  <si>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</si>
  <si>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</si>
  <si>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</si>
  <si>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</si>
  <si>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</si>
  <si>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</si>
  <si>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</si>
  <si>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</si>
  <si>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</si>
  <si>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</si>
  <si>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</si>
  <si>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</si>
  <si>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</si>
  <si>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</si>
  <si>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</si>
  <si>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</si>
  <si>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</si>
  <si>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</si>
  <si>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</si>
  <si>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</si>
  <si>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</si>
  <si>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</si>
  <si>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</si>
  <si>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</si>
  <si>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</si>
  <si>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</si>
  <si>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</si>
  <si>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</si>
  <si>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</si>
  <si>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</si>
  <si>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</si>
  <si>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</si>
  <si>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</si>
  <si>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</si>
  <si>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</si>
  <si>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</si>
  <si>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</si>
  <si>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</si>
  <si>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</si>
  <si>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</si>
  <si>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</si>
  <si>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</si>
  <si>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</si>
  <si>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</si>
  <si>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</si>
  <si>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</si>
  <si>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</si>
  <si>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</si>
  <si>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</si>
  <si>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</si>
  <si>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</si>
  <si>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</si>
  <si>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</si>
  <si>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</si>
  <si>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</si>
  <si>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</si>
  <si>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</si>
  <si>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</si>
  <si>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</si>
  <si>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</si>
  <si>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</si>
  <si>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</si>
  <si>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</si>
  <si>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</si>
  <si>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</si>
  <si>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</si>
  <si>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</si>
  <si>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</si>
  <si>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</si>
  <si>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</si>
  <si>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</si>
  <si>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</si>
  <si>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</si>
  <si>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</si>
  <si>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</si>
  <si>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</si>
  <si>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</si>
  <si>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</si>
  <si>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</si>
  <si>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</si>
  <si>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</si>
  <si>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</si>
  <si>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</si>
  <si>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</si>
  <si>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</si>
  <si>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</si>
  <si>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</si>
  <si>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</si>
  <si>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</si>
  <si>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</si>
  <si>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</si>
  <si>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</si>
  <si>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</si>
  <si>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</si>
  <si>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</si>
  <si>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</si>
  <si>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</si>
  <si>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</si>
  <si>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</si>
  <si>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</si>
  <si>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</si>
  <si>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</si>
  <si>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</si>
  <si>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</si>
  <si>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</si>
  <si>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</si>
  <si>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</si>
  <si>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</si>
  <si>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</si>
  <si>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</si>
  <si>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</si>
  <si>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</si>
  <si>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</si>
  <si>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</si>
  <si>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</si>
  <si>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</si>
  <si>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</si>
  <si>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</si>
  <si>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</si>
  <si>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</si>
  <si>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</si>
  <si>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</si>
  <si>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</si>
  <si>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</si>
  <si>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</si>
  <si>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</si>
  <si>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</si>
  <si>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</si>
  <si>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</si>
  <si>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</si>
  <si>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</si>
  <si>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</si>
  <si>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</si>
  <si>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</si>
  <si>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</si>
  <si>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</si>
  <si>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</si>
  <si>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</si>
  <si>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</si>
  <si>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</si>
  <si>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</si>
  <si>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</si>
  <si>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</si>
  <si>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</si>
  <si>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</si>
  <si>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</si>
  <si>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</si>
  <si>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</si>
  <si>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</si>
  <si>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</si>
  <si>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</si>
  <si>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</si>
  <si>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</si>
  <si>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</si>
  <si>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</si>
  <si>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</si>
  <si>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</si>
  <si>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</si>
  <si>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</si>
  <si>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</si>
  <si>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</si>
  <si>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</si>
  <si>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</si>
  <si>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</si>
  <si>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</si>
  <si>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</si>
  <si>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</si>
  <si>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</si>
  <si>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</si>
  <si>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</si>
  <si>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</si>
  <si>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</si>
  <si>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</si>
  <si>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</si>
  <si>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</si>
  <si>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</si>
  <si>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</si>
  <si>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</si>
  <si>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</si>
  <si>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</si>
  <si>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</si>
  <si>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</si>
  <si>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</si>
  <si>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</si>
  <si>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</si>
  <si>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</si>
  <si>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</si>
  <si>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</si>
  <si>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</si>
  <si>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</si>
  <si>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</si>
  <si>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</si>
  <si>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</si>
  <si>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</si>
  <si>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</si>
  <si>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</si>
  <si>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</si>
  <si>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</si>
  <si>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</si>
  <si>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</si>
  <si>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</si>
  <si>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</si>
  <si>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</si>
  <si>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</si>
  <si>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</si>
  <si>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</si>
  <si>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</si>
  <si>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</si>
  <si>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</si>
  <si>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</si>
  <si>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</si>
  <si>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</si>
  <si>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</si>
  <si>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</si>
  <si>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</si>
  <si>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</si>
  <si>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</si>
  <si>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</si>
  <si>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</si>
  <si>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</si>
  <si>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</si>
  <si>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</si>
  <si>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</si>
  <si>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</si>
  <si>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</si>
  <si>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</si>
  <si>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</si>
  <si>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</si>
  <si>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</si>
  <si>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</si>
  <si>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</si>
  <si>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</si>
  <si>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</si>
  <si>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</si>
  <si>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</si>
  <si>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</si>
  <si>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</si>
  <si>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</si>
  <si>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</si>
  <si>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</si>
  <si>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</si>
  <si>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</si>
  <si>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</si>
  <si>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</si>
  <si>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</si>
  <si>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</si>
  <si>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</si>
  <si>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</si>
  <si>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</si>
  <si>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</si>
  <si>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</si>
  <si>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</si>
  <si>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</si>
  <si>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</si>
  <si>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</si>
  <si>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</si>
  <si>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</si>
  <si>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</si>
  <si>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</si>
  <si>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</si>
  <si>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</si>
  <si>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</si>
  <si>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</si>
  <si>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</si>
  <si>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</si>
  <si>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</si>
  <si>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</si>
  <si>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</si>
  <si>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</si>
  <si>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</si>
  <si>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</si>
  <si>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</si>
  <si>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</si>
  <si>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</si>
  <si>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</si>
  <si>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</si>
  <si>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</si>
  <si>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</si>
  <si>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</si>
  <si>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</si>
  <si>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</si>
  <si>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</si>
  <si>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</si>
  <si>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</si>
  <si>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</si>
  <si>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</si>
  <si>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</si>
  <si>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</si>
  <si>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</si>
  <si>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</si>
  <si>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</si>
  <si>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</si>
  <si>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</si>
  <si>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</si>
  <si>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</si>
  <si>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</si>
  <si>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</si>
  <si>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</si>
  <si>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</si>
  <si>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</si>
  <si>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</si>
  <si>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</si>
  <si>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</si>
  <si>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</si>
  <si>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</si>
  <si>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</si>
  <si>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</si>
  <si>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</si>
  <si>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</si>
  <si>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</si>
  <si>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</si>
  <si>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</si>
  <si>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</si>
  <si>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</si>
  <si>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</si>
  <si>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</si>
  <si>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</si>
  <si>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</si>
  <si>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</si>
  <si>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</si>
  <si>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</si>
  <si>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</si>
  <si>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</si>
  <si>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</si>
  <si>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</si>
  <si>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</si>
  <si>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</si>
  <si>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</si>
  <si>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</si>
  <si>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</si>
  <si>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</si>
  <si>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</si>
  <si>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</si>
  <si>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</si>
  <si>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</si>
  <si>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</si>
  <si>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</si>
  <si>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</si>
  <si>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</si>
  <si>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</si>
  <si>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</si>
  <si>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</si>
  <si>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</si>
  <si>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</si>
  <si>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</si>
  <si>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</si>
  <si>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</si>
  <si>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</si>
  <si>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</si>
  <si>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</si>
  <si>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</si>
  <si>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</si>
  <si>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</si>
  <si>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</si>
  <si>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</si>
  <si>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</si>
  <si>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</si>
  <si>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</si>
  <si>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</si>
  <si>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</si>
  <si>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</si>
  <si>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</si>
  <si>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</si>
  <si>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</si>
  <si>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</si>
  <si>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</si>
  <si>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</si>
  <si>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</si>
  <si>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</si>
  <si>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</si>
  <si>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</si>
  <si>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</si>
  <si>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</si>
  <si>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</si>
  <si>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</si>
  <si>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</si>
  <si>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</si>
  <si>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</si>
  <si>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</si>
  <si>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</si>
  <si>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</si>
  <si>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</si>
  <si>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</si>
  <si>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</si>
  <si>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</si>
  <si>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</si>
  <si>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</si>
  <si>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</si>
  <si>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</si>
  <si>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</si>
  <si>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</si>
  <si>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</si>
  <si>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</si>
  <si>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</si>
  <si>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</si>
  <si>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</si>
  <si>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</si>
  <si>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</si>
  <si>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</si>
  <si>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</si>
  <si>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</si>
  <si>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</si>
  <si>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</si>
  <si>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</si>
  <si>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</si>
  <si>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</si>
  <si>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</si>
  <si>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</si>
  <si>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</si>
  <si>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</si>
  <si>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</si>
  <si>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</si>
  <si>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</si>
  <si>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</si>
  <si>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</si>
  <si>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</si>
  <si>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</si>
  <si>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</si>
  <si>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</si>
  <si>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</si>
  <si>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</si>
  <si>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</si>
  <si>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</si>
  <si>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</si>
  <si>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</si>
  <si>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</si>
  <si>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</si>
  <si>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</si>
  <si>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</si>
  <si>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</si>
  <si>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</si>
  <si>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</si>
  <si>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</si>
  <si>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</si>
  <si>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</si>
  <si>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</si>
  <si>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</si>
  <si>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</si>
  <si>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</si>
  <si>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</si>
  <si>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</si>
  <si>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</si>
  <si>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</si>
  <si>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</si>
  <si>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</si>
  <si>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</si>
  <si>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</si>
  <si>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</si>
  <si>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</si>
  <si>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</si>
  <si>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</si>
  <si>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</si>
  <si>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</si>
  <si>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</si>
  <si>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</si>
  <si>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</si>
  <si>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</si>
  <si>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</si>
  <si>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</si>
  <si>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</si>
  <si>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</si>
  <si>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</si>
  <si>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</si>
  <si>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</si>
  <si>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</si>
  <si>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</si>
  <si>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</si>
  <si>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</si>
  <si>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</si>
  <si>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</si>
  <si>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</si>
  <si>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</si>
  <si>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</si>
  <si>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</si>
  <si>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</si>
  <si>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</si>
  <si>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</si>
  <si>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</si>
  <si>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</si>
  <si>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</si>
  <si>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</si>
  <si>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</si>
  <si>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</si>
  <si>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</si>
  <si>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</si>
  <si>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</si>
  <si>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</si>
  <si>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</si>
  <si>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</si>
  <si>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</si>
  <si>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</si>
  <si>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</si>
  <si>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</si>
  <si>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</si>
  <si>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</si>
  <si>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</si>
  <si>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</si>
  <si>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</si>
  <si>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</si>
  <si>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</si>
  <si>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</si>
  <si>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</si>
  <si>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</si>
  <si>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</si>
  <si>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</si>
  <si>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</si>
  <si>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</si>
  <si>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</si>
  <si>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</si>
  <si>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</si>
  <si>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</si>
  <si>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</si>
  <si>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</si>
  <si>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</si>
  <si>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</si>
  <si>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</si>
  <si>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</si>
  <si>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</si>
  <si>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</si>
  <si>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</si>
  <si>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</si>
  <si>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</si>
  <si>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</si>
  <si>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</si>
  <si>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</si>
  <si>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</si>
  <si>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</si>
  <si>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</si>
  <si>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</si>
  <si>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</si>
  <si>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</si>
  <si>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</si>
  <si>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</si>
  <si>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</si>
  <si>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</si>
  <si>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</si>
  <si>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</si>
  <si>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</si>
  <si>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</si>
  <si>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</si>
  <si>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</si>
  <si>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</si>
  <si>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</si>
  <si>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</si>
  <si>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</si>
  <si>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</si>
  <si>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</si>
  <si>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</si>
  <si>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</si>
  <si>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</si>
  <si>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</si>
  <si>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</si>
  <si>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</si>
  <si>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</si>
  <si>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</si>
  <si>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</si>
  <si>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</si>
  <si>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</si>
  <si>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</si>
  <si>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</si>
  <si>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</si>
  <si>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</si>
  <si>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</si>
  <si>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</si>
  <si>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</si>
  <si>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</si>
  <si>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</si>
  <si>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</si>
  <si>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</si>
  <si>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</si>
  <si>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</si>
  <si>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</si>
  <si>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</si>
  <si>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</si>
  <si>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</si>
  <si>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</si>
  <si>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</si>
  <si>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</si>
  <si>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</si>
  <si>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</si>
  <si>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</si>
  <si>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</si>
  <si>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</si>
  <si>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</si>
  <si>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</si>
  <si>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</si>
  <si>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</si>
  <si>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</si>
  <si>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</si>
  <si>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</si>
  <si>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</si>
  <si>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</si>
  <si>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</si>
  <si>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</si>
  <si>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</si>
  <si>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</si>
  <si>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</si>
  <si>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</si>
  <si>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</si>
  <si>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</si>
  <si>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</si>
  <si>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</si>
  <si>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</si>
  <si>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</si>
  <si>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</si>
  <si>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</si>
  <si>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</si>
  <si>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</si>
  <si>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</si>
  <si>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</si>
  <si>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</si>
  <si>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</si>
  <si>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</si>
  <si>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</si>
  <si>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</si>
  <si>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</si>
  <si>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</si>
  <si>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</si>
  <si>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</si>
  <si>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</si>
  <si>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</si>
  <si>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</si>
  <si>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</si>
  <si>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</si>
  <si>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</si>
  <si>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</si>
  <si>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</si>
  <si>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</si>
  <si>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</si>
  <si>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</si>
  <si>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</si>
  <si>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</si>
  <si>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</si>
  <si>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</si>
  <si>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</si>
  <si>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</si>
  <si>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</si>
  <si>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</si>
  <si>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</si>
  <si>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</si>
  <si>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</si>
  <si>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</si>
  <si>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</si>
  <si>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</si>
  <si>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</si>
  <si>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</si>
  <si>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</si>
  <si>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</si>
  <si>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</si>
  <si>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</si>
  <si>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</si>
  <si>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</si>
  <si>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</si>
  <si>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</si>
  <si>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</si>
  <si>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</si>
  <si>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</si>
  <si>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</si>
  <si>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</si>
  <si>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</si>
  <si>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</si>
  <si>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</si>
  <si>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</si>
  <si>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</si>
  <si>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</si>
  <si>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</si>
  <si>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</si>
  <si>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</si>
  <si>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</si>
  <si>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</si>
  <si>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</si>
  <si>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</si>
  <si>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</si>
  <si>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</si>
  <si>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</si>
  <si>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</si>
  <si>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</si>
  <si>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</si>
  <si>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</si>
  <si>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</si>
  <si>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</si>
  <si>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</si>
  <si>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</si>
  <si>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</si>
  <si>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</si>
  <si>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</si>
  <si>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</si>
  <si>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</si>
  <si>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</si>
  <si>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</si>
  <si>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</si>
  <si>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</si>
  <si>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</si>
  <si>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</si>
  <si>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</si>
  <si>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</si>
  <si>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</si>
  <si>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</si>
  <si>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</si>
  <si>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</si>
  <si>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</si>
  <si>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</si>
  <si>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</si>
  <si>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</si>
  <si>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</si>
  <si>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</si>
  <si>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</si>
  <si>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</si>
  <si>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</si>
  <si>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</si>
  <si>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</si>
  <si>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</si>
  <si>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</si>
  <si>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</si>
  <si>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</si>
  <si>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</si>
  <si>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</si>
  <si>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</si>
  <si>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</si>
  <si>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</si>
  <si>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</si>
  <si>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</si>
  <si>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</si>
  <si>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</si>
  <si>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</si>
  <si>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</si>
  <si>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</si>
  <si>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</si>
  <si>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</si>
  <si>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</si>
  <si>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</si>
  <si>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</si>
  <si>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</si>
  <si>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</si>
  <si>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</si>
  <si>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</si>
  <si>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</si>
  <si>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</si>
  <si>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</si>
  <si>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</si>
  <si>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</si>
  <si>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</si>
  <si>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</si>
  <si>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</si>
  <si>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</si>
  <si>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</si>
  <si>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</si>
  <si>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</si>
  <si>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</si>
  <si>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</si>
  <si>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</si>
  <si>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</si>
  <si>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</si>
  <si>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</si>
  <si>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</si>
  <si>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</si>
  <si>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</si>
  <si>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</si>
  <si>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</si>
  <si>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</si>
  <si>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</si>
  <si>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</si>
  <si>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</si>
  <si>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</si>
  <si>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</si>
  <si>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</si>
  <si>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</si>
  <si>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</si>
  <si>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</si>
  <si>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</si>
  <si>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</si>
  <si>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</si>
  <si>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</si>
  <si>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</si>
  <si>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</si>
  <si>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</si>
  <si>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</si>
  <si>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</si>
  <si>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</si>
  <si>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</si>
  <si>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</si>
  <si>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</si>
  <si>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</si>
  <si>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</si>
  <si>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</si>
  <si>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</si>
  <si>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</si>
  <si>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</si>
  <si>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</si>
  <si>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</si>
  <si>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</si>
  <si>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</si>
  <si>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</si>
  <si>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</si>
  <si>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</si>
  <si>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</si>
  <si>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</si>
  <si>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</si>
  <si>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</si>
  <si>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</si>
  <si>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</si>
  <si>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</si>
  <si>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</si>
  <si>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</si>
  <si>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</si>
  <si>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</si>
  <si>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</si>
  <si>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</si>
  <si>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</si>
  <si>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</si>
  <si>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</si>
  <si>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</si>
  <si>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</si>
  <si>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</si>
  <si>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</si>
  <si>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</si>
  <si>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</si>
  <si>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</si>
  <si>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</si>
  <si>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</si>
  <si>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</si>
  <si>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</si>
  <si>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</si>
  <si>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</si>
  <si>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</si>
  <si>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</si>
  <si>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</si>
  <si>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</si>
  <si>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</si>
  <si>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</si>
  <si>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</si>
  <si>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</si>
  <si>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</si>
  <si>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</si>
  <si>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</si>
  <si>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</si>
  <si>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</si>
  <si>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</si>
  <si>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</si>
  <si>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</si>
  <si>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</si>
  <si>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</si>
  <si>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</si>
  <si>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</si>
  <si>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</si>
  <si>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</si>
  <si>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</si>
  <si>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</si>
  <si>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</si>
  <si>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</si>
  <si>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</si>
  <si>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</si>
  <si>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</si>
  <si>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</si>
  <si>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</si>
  <si>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</si>
  <si>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</si>
  <si>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</si>
  <si>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</si>
  <si>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</si>
  <si>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</si>
  <si>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</si>
  <si>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</si>
  <si>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</si>
  <si>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</si>
  <si>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</si>
  <si>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</si>
  <si>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</si>
  <si>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</si>
  <si>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</si>
  <si>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</si>
  <si>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</si>
  <si>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</si>
  <si>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</si>
  <si>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</si>
  <si>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</si>
  <si>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</si>
  <si>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</si>
  <si>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</si>
  <si>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</si>
  <si>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</si>
  <si>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</si>
  <si>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</si>
  <si>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</si>
  <si>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</si>
  <si>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</si>
  <si>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</si>
  <si>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</si>
  <si>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</si>
  <si>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</si>
  <si>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</si>
  <si>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</si>
  <si>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</si>
  <si>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</si>
  <si>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</si>
  <si>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</si>
  <si>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</si>
  <si>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</si>
  <si>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</si>
  <si>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</si>
  <si>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</si>
  <si>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</si>
  <si>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</si>
  <si>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</si>
  <si>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</si>
  <si>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</si>
  <si>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</si>
  <si>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</si>
  <si>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</si>
  <si>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</si>
  <si>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</si>
  <si>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</si>
  <si>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</si>
  <si>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</si>
  <si>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</si>
  <si>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</si>
  <si>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</si>
  <si>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</si>
  <si>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</si>
  <si>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</si>
  <si>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</si>
  <si>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</si>
  <si>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</si>
  <si>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</si>
  <si>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</si>
  <si>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</si>
  <si>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</si>
  <si>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</si>
  <si>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</si>
  <si>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</si>
  <si>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</si>
  <si>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</si>
  <si>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</si>
  <si>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</si>
  <si>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</si>
  <si>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</si>
  <si>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</si>
  <si>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</si>
  <si>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</si>
  <si>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</si>
  <si>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</si>
  <si>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</si>
  <si>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</si>
  <si>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</si>
  <si>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</si>
  <si>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</si>
  <si>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</si>
  <si>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</si>
  <si>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</si>
  <si>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</si>
  <si>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</si>
  <si>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</si>
  <si>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</si>
  <si>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</si>
  <si>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</si>
  <si>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</si>
  <si>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</si>
  <si>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</si>
  <si>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</si>
  <si>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</si>
  <si>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</si>
  <si>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</si>
  <si>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</si>
  <si>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</si>
  <si>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</si>
  <si>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</si>
  <si>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</si>
  <si>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</si>
  <si>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</si>
  <si>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</si>
  <si>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</si>
  <si>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</si>
  <si>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</si>
  <si>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</si>
  <si>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</si>
  <si>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</si>
  <si>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</si>
  <si>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</si>
  <si>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</si>
  <si>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</si>
  <si>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</si>
  <si>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</si>
  <si>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</si>
  <si>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</si>
  <si>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</si>
  <si>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</si>
  <si>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</si>
  <si>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</si>
  <si>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</si>
  <si>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</si>
  <si>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</si>
  <si>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</si>
  <si>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</si>
  <si>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</si>
  <si>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</si>
  <si>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</si>
  <si>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</si>
  <si>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</si>
  <si>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</si>
  <si>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</si>
  <si>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</si>
  <si>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</si>
  <si>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</si>
  <si>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</si>
  <si>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</si>
  <si>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</si>
  <si>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</si>
  <si>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</si>
  <si>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</si>
  <si>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</si>
  <si>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</si>
  <si>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</si>
  <si>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</si>
  <si>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</si>
  <si>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</si>
  <si>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</si>
  <si>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</si>
  <si>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</si>
  <si>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</si>
  <si>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</si>
  <si>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</si>
  <si>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</si>
  <si>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</si>
  <si>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</si>
  <si>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</si>
  <si>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</si>
  <si>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</si>
  <si>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</si>
  <si>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</si>
  <si>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</si>
  <si>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</si>
  <si>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</si>
  <si>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</si>
  <si>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</si>
  <si>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</si>
  <si>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</si>
  <si>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</si>
  <si>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</si>
  <si>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</si>
  <si>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</si>
  <si>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</si>
  <si>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</si>
  <si>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</si>
  <si>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</si>
  <si>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</si>
  <si>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</si>
  <si>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</si>
  <si>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</si>
  <si>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</si>
  <si>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</si>
  <si>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</si>
  <si>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</si>
  <si>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</si>
  <si>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</si>
  <si>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</si>
  <si>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</si>
  <si>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</si>
  <si>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</si>
  <si>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</si>
  <si>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</si>
  <si>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</si>
  <si>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</si>
  <si>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</si>
  <si>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</si>
  <si>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</si>
  <si>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</si>
  <si>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</si>
  <si>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</si>
  <si>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</si>
  <si>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</si>
  <si>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</si>
  <si>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</si>
  <si>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</si>
  <si>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</si>
  <si>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</si>
  <si>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</si>
  <si>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</si>
  <si>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</si>
  <si>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</si>
  <si>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</si>
  <si>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</si>
  <si>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</si>
  <si>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</si>
  <si>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</si>
  <si>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</si>
  <si>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</si>
  <si>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</si>
  <si>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</si>
  <si>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</si>
  <si>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</si>
  <si>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</si>
  <si>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</si>
  <si>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</si>
  <si>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</si>
  <si>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</si>
  <si>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</si>
  <si>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</si>
  <si>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</si>
  <si>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</si>
  <si>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</si>
  <si>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</si>
  <si>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</si>
  <si>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</si>
  <si>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</si>
  <si>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</si>
  <si>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</si>
  <si>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</si>
  <si>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</si>
  <si>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</si>
  <si>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</si>
  <si>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</si>
  <si>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</si>
  <si>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</si>
  <si>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</si>
  <si>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</si>
  <si>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</si>
  <si>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</si>
  <si>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</si>
  <si>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</si>
  <si>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</si>
  <si>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</si>
  <si>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</si>
  <si>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</si>
  <si>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</si>
  <si>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</si>
  <si>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</si>
  <si>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</si>
  <si>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</si>
  <si>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</si>
  <si>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</si>
  <si>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</si>
  <si>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</si>
  <si>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</si>
  <si>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</si>
  <si>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</si>
  <si>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</si>
  <si>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</si>
  <si>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</si>
  <si>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</si>
  <si>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</si>
  <si>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</si>
  <si>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</si>
  <si>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</si>
  <si>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</si>
  <si>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</si>
  <si>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</si>
  <si>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</si>
  <si>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</si>
  <si>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</si>
  <si>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</si>
  <si>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</si>
  <si>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</si>
  <si>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</si>
  <si>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</si>
  <si>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</si>
  <si>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</si>
  <si>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</si>
  <si>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</si>
  <si>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</si>
  <si>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</si>
  <si>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</si>
  <si>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</si>
  <si>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</si>
  <si>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</si>
  <si>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</si>
  <si>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</si>
  <si>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</si>
  <si>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</si>
  <si>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</si>
  <si>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</si>
  <si>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</si>
  <si>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</si>
  <si>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</si>
  <si>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</si>
  <si>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</si>
  <si>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</si>
  <si>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</si>
  <si>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</si>
  <si>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</si>
  <si>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</si>
  <si>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</si>
  <si>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</si>
  <si>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</si>
  <si>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</si>
  <si>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</si>
  <si>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</si>
  <si>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</si>
  <si>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</si>
  <si>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</si>
  <si>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</si>
  <si>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</si>
  <si>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</si>
  <si>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</si>
  <si>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</si>
  <si>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</si>
  <si>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</si>
  <si>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</si>
  <si>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</si>
  <si>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</si>
  <si>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</si>
  <si>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</si>
  <si>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</si>
  <si>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</si>
  <si>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</si>
  <si>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</si>
  <si>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</si>
  <si>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</si>
  <si>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</si>
  <si>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</si>
  <si>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</si>
  <si>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</si>
  <si>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</si>
  <si>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</si>
  <si>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</si>
  <si>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</si>
  <si>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</si>
  <si>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</si>
  <si>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</si>
  <si>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</si>
  <si>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</si>
  <si>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</si>
  <si>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</si>
  <si>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</si>
  <si>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</si>
  <si>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</si>
  <si>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</si>
  <si>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</si>
  <si>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</si>
  <si>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</si>
  <si>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</si>
  <si>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</si>
  <si>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</si>
  <si>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</si>
  <si>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</si>
  <si>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</si>
  <si>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</si>
  <si>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</si>
  <si>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</si>
  <si>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</si>
  <si>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</si>
  <si>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</si>
  <si>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</si>
  <si>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</si>
  <si>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</si>
  <si>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</si>
  <si>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</si>
  <si>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</si>
  <si>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</si>
  <si>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</si>
  <si>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</si>
  <si>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</si>
  <si>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</si>
  <si>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</si>
  <si>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</si>
  <si>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</si>
  <si>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</si>
  <si>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</si>
  <si>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</si>
  <si>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</si>
  <si>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</si>
  <si>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</si>
  <si>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</si>
  <si>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</si>
  <si>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</si>
  <si>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</si>
  <si>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</si>
  <si>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</si>
  <si>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</si>
  <si>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</si>
  <si>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</si>
  <si>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</si>
  <si>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</si>
  <si>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</si>
  <si>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</si>
  <si>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</si>
  <si>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</si>
  <si>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</si>
  <si>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</si>
  <si>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</si>
  <si>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</si>
  <si>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</si>
  <si>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</si>
  <si>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</si>
  <si>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</si>
  <si>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</si>
  <si>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</si>
  <si>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</si>
  <si>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</si>
  <si>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</si>
  <si>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</si>
  <si>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</si>
  <si>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</si>
  <si>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</si>
  <si>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</si>
  <si>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</si>
  <si>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</si>
  <si>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</si>
  <si>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</si>
  <si>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</si>
  <si>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</si>
  <si>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</si>
  <si>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</si>
  <si>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</si>
  <si>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</si>
  <si>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</si>
  <si>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</si>
  <si>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</si>
  <si>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</si>
  <si>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</si>
  <si>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</si>
  <si>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</si>
  <si>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</si>
  <si>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</si>
  <si>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</si>
  <si>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</si>
  <si>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</si>
  <si>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</si>
  <si>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</si>
  <si>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</si>
  <si>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</si>
  <si>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</si>
  <si>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</si>
  <si>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</si>
  <si>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</si>
  <si>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</si>
  <si>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</si>
  <si>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</si>
  <si>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</si>
  <si>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</si>
  <si>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</si>
  <si>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</si>
  <si>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</si>
  <si>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</si>
  <si>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</si>
  <si>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</si>
  <si>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</si>
  <si>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</si>
  <si>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</si>
  <si>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</si>
  <si>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</si>
  <si>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</si>
  <si>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</si>
  <si>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</si>
  <si>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</si>
  <si>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</si>
  <si>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</si>
  <si>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</si>
  <si>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</si>
  <si>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</si>
  <si>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</si>
  <si>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</si>
  <si>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</si>
  <si>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</si>
  <si>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</si>
  <si>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</si>
  <si>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</si>
  <si>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</si>
  <si>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</si>
  <si>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</si>
  <si>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</si>
  <si>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</si>
  <si>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</si>
  <si>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</si>
  <si>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</si>
  <si>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</si>
  <si>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</si>
  <si>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</si>
  <si>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</si>
  <si>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</si>
  <si>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</si>
  <si>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</si>
  <si>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</si>
  <si>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</si>
  <si>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</si>
  <si>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</si>
  <si>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</si>
  <si>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</si>
  <si>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</si>
  <si>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</si>
  <si>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</si>
  <si>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</si>
  <si>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</si>
  <si>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</si>
  <si>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</si>
  <si>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</si>
  <si>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</si>
  <si>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</si>
  <si>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</si>
  <si>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</si>
  <si>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</si>
  <si>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</si>
  <si>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</si>
  <si>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</si>
  <si>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</si>
  <si>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</si>
  <si>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</si>
  <si>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</si>
  <si>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</si>
  <si>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</si>
  <si>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</si>
  <si>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</si>
  <si>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</si>
  <si>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</si>
  <si>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</si>
  <si>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</si>
  <si>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</si>
  <si>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</si>
  <si>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</si>
  <si>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</si>
  <si>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</si>
  <si>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</si>
  <si>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</si>
  <si>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</si>
  <si>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</si>
  <si>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</si>
  <si>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</si>
  <si>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</si>
  <si>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</si>
  <si>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</si>
  <si>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</si>
  <si>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</si>
  <si>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</si>
  <si>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</si>
  <si>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</si>
  <si>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</si>
  <si>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</si>
  <si>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</si>
  <si>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</si>
  <si>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</si>
  <si>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</si>
  <si>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</si>
  <si>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</si>
  <si>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</si>
  <si>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</si>
  <si>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</si>
  <si>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</si>
  <si>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</si>
  <si>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</si>
  <si>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</si>
  <si>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</si>
  <si>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</si>
  <si>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</si>
  <si>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</si>
  <si>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</si>
  <si>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</si>
  <si>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</si>
  <si>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</si>
  <si>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</si>
  <si>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</si>
  <si>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</si>
  <si>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</si>
  <si>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</si>
  <si>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</si>
  <si>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</si>
  <si>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</si>
  <si>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</si>
  <si>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</si>
  <si>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</si>
  <si>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</si>
  <si>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</si>
  <si>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</si>
  <si>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</si>
  <si>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</si>
  <si>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</si>
  <si>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</si>
  <si>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</si>
  <si>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</si>
  <si>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</si>
  <si>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</si>
  <si>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</si>
  <si>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</si>
  <si>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</si>
  <si>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</si>
  <si>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</si>
  <si>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</si>
  <si>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</si>
  <si>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</si>
  <si>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</si>
  <si>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</si>
  <si>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</si>
  <si>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</si>
  <si>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</si>
  <si>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</si>
  <si>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</si>
  <si>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</si>
  <si>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</si>
  <si>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</si>
  <si>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</si>
  <si>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</si>
  <si>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</si>
  <si>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</si>
  <si>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</si>
  <si>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</si>
  <si>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</si>
  <si>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</si>
  <si>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</si>
  <si>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</si>
  <si>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</si>
  <si>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</si>
  <si>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</si>
  <si>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</si>
  <si>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</si>
  <si>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</si>
  <si>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</si>
  <si>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</si>
  <si>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</si>
  <si>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</si>
  <si>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</si>
  <si>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</si>
  <si>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</si>
  <si>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</si>
  <si>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</si>
  <si>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</si>
  <si>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</si>
  <si>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</si>
  <si>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</si>
  <si>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</si>
  <si>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</si>
  <si>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</si>
  <si>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</si>
  <si>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</si>
  <si>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</si>
  <si>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</si>
  <si>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</si>
  <si>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</si>
  <si>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</si>
  <si>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</si>
  <si>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</si>
  <si>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</si>
  <si>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</si>
  <si>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</si>
  <si>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</si>
  <si>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</si>
  <si>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</si>
  <si>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</si>
  <si>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</si>
  <si>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</si>
  <si>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</si>
  <si>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</si>
  <si>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</si>
  <si>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</si>
  <si>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</si>
  <si>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</si>
  <si>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</si>
  <si>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</si>
  <si>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</si>
  <si>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</si>
  <si>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</si>
  <si>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</si>
  <si>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</si>
  <si>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</si>
  <si>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</si>
  <si>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</si>
  <si>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</si>
  <si>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</si>
  <si>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</si>
  <si>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</si>
  <si>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</si>
  <si>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</si>
  <si>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</si>
  <si>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</si>
  <si>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</si>
  <si>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</si>
  <si>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</si>
  <si>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</si>
  <si>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</si>
  <si>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</si>
  <si>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</si>
  <si>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</si>
  <si>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</si>
  <si>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</si>
  <si>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</si>
  <si>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</si>
  <si>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</si>
  <si>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</si>
  <si>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</si>
  <si>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</si>
  <si>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</si>
  <si>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</si>
  <si>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</si>
  <si>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</si>
  <si>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</si>
  <si>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</si>
  <si>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</si>
  <si>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</si>
  <si>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</si>
  <si>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</si>
  <si>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</si>
  <si>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</si>
  <si>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</si>
  <si>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</si>
  <si>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</si>
  <si>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</si>
  <si>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</si>
  <si>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</si>
  <si>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</si>
  <si>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</si>
  <si>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</si>
  <si>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</si>
  <si>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</si>
  <si>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</si>
  <si>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</si>
  <si>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</si>
  <si>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</si>
  <si>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</si>
  <si>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</si>
  <si>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</si>
  <si>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</si>
  <si>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</si>
  <si>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</si>
  <si>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</si>
  <si>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</si>
  <si>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</si>
  <si>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</si>
  <si>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</si>
  <si>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</si>
  <si>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</si>
  <si>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</si>
  <si>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</si>
  <si>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</si>
  <si>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</si>
  <si>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</si>
  <si>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</si>
  <si>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</si>
  <si>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</si>
  <si>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</si>
  <si>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</si>
  <si>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</si>
  <si>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</si>
  <si>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</si>
  <si>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</si>
  <si>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</si>
  <si>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</si>
  <si>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</si>
  <si>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</si>
  <si>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</si>
  <si>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</si>
  <si>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</si>
  <si>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</si>
  <si>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</si>
  <si>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</si>
  <si>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</si>
  <si>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</si>
  <si>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</si>
  <si>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</si>
  <si>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</si>
  <si>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</si>
  <si>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</si>
  <si>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</si>
  <si>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</si>
  <si>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</si>
  <si>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</si>
  <si>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</si>
  <si>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</si>
  <si>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</si>
  <si>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</si>
  <si>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</si>
  <si>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</si>
  <si>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</si>
  <si>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</si>
  <si>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</si>
  <si>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</si>
  <si>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</si>
  <si>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</si>
  <si>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</si>
  <si>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</si>
  <si>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</si>
  <si>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</si>
  <si>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</si>
  <si>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</si>
  <si>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</si>
  <si>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</si>
  <si>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</si>
  <si>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</si>
  <si>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</si>
  <si>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</si>
  <si>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</si>
  <si>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</si>
  <si>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</si>
  <si>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</si>
  <si>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</si>
  <si>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</si>
  <si>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</si>
  <si>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</si>
  <si>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</si>
  <si>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</si>
  <si>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</si>
  <si>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</si>
  <si>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</si>
  <si>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</si>
  <si>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</si>
  <si>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</si>
  <si>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</si>
  <si>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</si>
  <si>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</si>
  <si>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</si>
  <si>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</si>
  <si>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</si>
  <si>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</si>
  <si>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</si>
  <si>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</si>
  <si>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</si>
  <si>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</si>
  <si>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</si>
  <si>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</si>
  <si>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</si>
  <si>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</si>
  <si>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</si>
  <si>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</si>
  <si>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</si>
  <si>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</si>
  <si>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</si>
  <si>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</si>
  <si>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</si>
  <si>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</si>
  <si>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</si>
  <si>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</si>
  <si>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</si>
  <si>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</si>
  <si>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</si>
  <si>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</si>
  <si>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</si>
  <si>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</si>
  <si>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</si>
  <si>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</si>
  <si>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</si>
  <si>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</si>
  <si>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</si>
  <si>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</si>
  <si>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</si>
  <si>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</si>
  <si>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</si>
  <si>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</si>
  <si>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</si>
  <si>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</si>
  <si>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</si>
  <si>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</si>
  <si>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</si>
  <si>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</si>
  <si>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</si>
  <si>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</si>
  <si>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</si>
  <si>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</si>
  <si>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</si>
  <si>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</si>
  <si>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</si>
  <si>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</si>
  <si>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</si>
  <si>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</si>
  <si>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</si>
  <si>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</si>
  <si>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</si>
  <si>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</si>
  <si>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</si>
  <si>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</si>
  <si>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</si>
  <si>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</si>
  <si>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</si>
  <si>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</si>
  <si>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</si>
  <si>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</si>
  <si>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</si>
  <si>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</si>
  <si>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</si>
  <si>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</si>
  <si>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</si>
  <si>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</si>
  <si>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</si>
  <si>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</si>
  <si>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</si>
  <si>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</si>
  <si>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</si>
  <si>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</si>
  <si>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</si>
  <si>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</si>
  <si>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</si>
  <si>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</si>
  <si>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</si>
  <si>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</si>
  <si>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</si>
  <si>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</si>
  <si>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</si>
  <si>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</si>
  <si>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</si>
  <si>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</si>
  <si>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</si>
  <si>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</si>
  <si>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</si>
  <si>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</si>
  <si>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</si>
  <si>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</si>
  <si>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</si>
  <si>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</si>
  <si>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</si>
  <si>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</si>
  <si>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</si>
  <si>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</si>
  <si>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</si>
  <si>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</si>
  <si>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</si>
  <si>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</si>
  <si>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</si>
  <si>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</si>
  <si>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</si>
  <si>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</si>
  <si>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</si>
  <si>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</si>
  <si>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</si>
  <si>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</si>
  <si>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</si>
  <si>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</si>
  <si>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</si>
  <si>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</si>
  <si>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</si>
  <si>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</si>
  <si>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</si>
  <si>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</si>
  <si>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</si>
  <si>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</si>
  <si>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</si>
  <si>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</si>
  <si>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</si>
  <si>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</si>
  <si>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</si>
  <si>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</si>
  <si>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</si>
  <si>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</si>
  <si>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</si>
  <si>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</si>
  <si>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</si>
  <si>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</si>
  <si>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</si>
  <si>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</si>
  <si>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</si>
  <si>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</si>
  <si>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</si>
  <si>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</si>
  <si>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</si>
  <si>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</si>
  <si>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</si>
  <si>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</si>
  <si>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</si>
  <si>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</si>
  <si>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</si>
  <si>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</si>
  <si>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</si>
  <si>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</si>
  <si>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</si>
  <si>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</si>
  <si>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</si>
  <si>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</si>
  <si>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</si>
  <si>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</si>
  <si>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</si>
  <si>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</si>
  <si>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</si>
  <si>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</si>
  <si>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</si>
  <si>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</si>
  <si>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</si>
  <si>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</si>
  <si>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</si>
  <si>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</si>
  <si>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</si>
  <si>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</si>
  <si>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</si>
  <si>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</si>
  <si>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</si>
  <si>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</si>
  <si>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</si>
  <si>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</si>
  <si>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</si>
  <si>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</si>
  <si>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</si>
  <si>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</si>
  <si>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</si>
  <si>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</si>
  <si>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</si>
  <si>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</si>
  <si>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</si>
  <si>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</si>
  <si>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</si>
  <si>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</si>
  <si>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</si>
  <si>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</si>
  <si>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</si>
  <si>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</si>
  <si>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</si>
  <si>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</si>
  <si>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</si>
  <si>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</si>
  <si>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</si>
  <si>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</si>
  <si>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</si>
  <si>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</si>
  <si>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</si>
  <si>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</si>
  <si>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</si>
  <si>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</si>
  <si>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</si>
  <si>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</si>
  <si>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</si>
  <si>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</si>
  <si>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</si>
  <si>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</si>
  <si>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</si>
  <si>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</si>
  <si>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</si>
  <si>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</si>
  <si>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</si>
  <si>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</si>
  <si>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</si>
  <si>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</si>
  <si>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</si>
  <si>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</si>
  <si>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</si>
  <si>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</si>
  <si>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</si>
  <si>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</si>
  <si>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</si>
  <si>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</si>
  <si>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</si>
  <si>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</si>
  <si>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</si>
  <si>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</si>
  <si>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</si>
  <si>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</si>
  <si>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</si>
  <si>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</si>
  <si>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</si>
  <si>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</si>
  <si>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</si>
  <si>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</si>
  <si>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</si>
  <si>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</si>
  <si>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</si>
  <si>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</si>
  <si>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</si>
  <si>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</si>
  <si>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</si>
  <si>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</si>
  <si>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</si>
  <si>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</si>
  <si>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</si>
  <si>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</si>
  <si>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</si>
  <si>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</si>
  <si>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</si>
  <si>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</si>
  <si>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</si>
  <si>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</si>
  <si>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</si>
  <si>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</si>
  <si>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</si>
  <si>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</si>
  <si>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</si>
  <si>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</si>
  <si>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</si>
  <si>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</si>
  <si>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</si>
  <si>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</si>
  <si>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</si>
  <si>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</si>
  <si>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</si>
  <si>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</si>
  <si>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</si>
  <si>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</si>
  <si>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</si>
  <si>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</si>
  <si>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</si>
  <si>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</si>
  <si>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</si>
  <si>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</si>
  <si>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</si>
  <si>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</si>
  <si>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</si>
  <si>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</si>
  <si>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</si>
  <si>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</si>
  <si>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</si>
  <si>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</si>
  <si>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</si>
  <si>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</si>
  <si>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</si>
  <si>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</si>
  <si>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</si>
  <si>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</si>
  <si>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</si>
  <si>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</si>
  <si>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</si>
  <si>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</si>
  <si>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</si>
  <si>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</si>
  <si>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</si>
  <si>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</si>
  <si>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</si>
  <si>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</si>
  <si>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</si>
  <si>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</si>
  <si>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</si>
  <si>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</si>
  <si>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</si>
  <si>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</si>
  <si>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</si>
  <si>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</si>
  <si>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</si>
  <si>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</si>
  <si>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</si>
  <si>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</si>
  <si>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</si>
  <si>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</si>
  <si>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</si>
  <si>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</si>
  <si>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</si>
  <si>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</si>
  <si>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</si>
  <si>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</si>
  <si>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</si>
  <si>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</si>
  <si>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</si>
  <si>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</si>
  <si>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</si>
  <si>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</si>
  <si>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</si>
  <si>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</si>
  <si>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</si>
  <si>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</si>
  <si>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</si>
  <si>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</si>
  <si>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</si>
  <si>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</si>
  <si>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</si>
  <si>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</si>
  <si>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</si>
  <si>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</si>
  <si>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</si>
  <si>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</si>
  <si>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</si>
  <si>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</si>
  <si>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</si>
  <si>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</si>
  <si>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</si>
  <si>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</si>
  <si>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</si>
  <si>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</si>
  <si>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</si>
  <si>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</si>
  <si>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</si>
  <si>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</si>
  <si>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</si>
  <si>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</si>
  <si>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</si>
  <si>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</si>
  <si>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</si>
  <si>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</si>
  <si>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</si>
  <si>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</si>
  <si>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</si>
  <si>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</si>
  <si>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</si>
  <si>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</si>
  <si>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</si>
  <si>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</si>
  <si>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</si>
  <si>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</si>
  <si>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</si>
  <si>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</si>
  <si>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</si>
  <si>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</si>
  <si>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</si>
  <si>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</si>
  <si>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</si>
  <si>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</si>
  <si>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</si>
  <si>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</si>
  <si>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</si>
  <si>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</si>
  <si>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</si>
  <si>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</si>
  <si>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</si>
  <si>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</si>
  <si>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</si>
  <si>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</si>
  <si>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</si>
  <si>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</si>
  <si>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</si>
  <si>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</si>
  <si>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</si>
  <si>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</si>
  <si>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</si>
  <si>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</si>
  <si>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</si>
  <si>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</si>
  <si>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</si>
  <si>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</si>
  <si>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</si>
  <si>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</si>
  <si>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</si>
  <si>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</si>
  <si>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</si>
  <si>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</si>
  <si>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</si>
  <si>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</si>
  <si>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</si>
  <si>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</si>
  <si>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</si>
  <si>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</si>
  <si>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</si>
  <si>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</si>
  <si>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</si>
  <si>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</si>
  <si>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</si>
  <si>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</si>
  <si>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</si>
  <si>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</si>
  <si>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</si>
  <si>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</si>
  <si>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</si>
  <si>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</si>
  <si>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</si>
  <si>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</si>
  <si>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</si>
  <si>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</si>
  <si>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</si>
  <si>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</si>
  <si>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</si>
  <si>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</si>
  <si>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</si>
  <si>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</si>
  <si>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</si>
  <si>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</si>
  <si>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</si>
  <si>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</si>
  <si>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</si>
  <si>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</si>
  <si>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</si>
  <si>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</si>
  <si>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</si>
  <si>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</si>
  <si>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</si>
  <si>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</si>
  <si>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</si>
  <si>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</si>
  <si>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</si>
  <si>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</si>
  <si>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</si>
  <si>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</si>
  <si>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</si>
  <si>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</si>
  <si>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</si>
  <si>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</si>
  <si>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</si>
  <si>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</si>
  <si>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</si>
  <si>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</si>
  <si>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</si>
  <si>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</si>
  <si>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</si>
  <si>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</si>
  <si>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</si>
  <si>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</si>
  <si>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</si>
  <si>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</si>
  <si>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</si>
  <si>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</si>
  <si>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</si>
  <si>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</si>
  <si>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</si>
  <si>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</si>
  <si>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</si>
  <si>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</si>
  <si>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</si>
  <si>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</si>
  <si>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</si>
  <si>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</si>
  <si>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</si>
  <si>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</si>
  <si>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</si>
  <si>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</si>
  <si>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</si>
  <si>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</si>
  <si>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</si>
  <si>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</si>
  <si>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</si>
  <si>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</si>
  <si>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</si>
  <si>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</si>
  <si>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</si>
  <si>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</si>
  <si>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</si>
  <si>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</si>
  <si>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</si>
  <si>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</si>
  <si>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</si>
  <si>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</si>
  <si>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</si>
  <si>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</si>
  <si>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</si>
  <si>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</si>
  <si>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</si>
  <si>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</si>
  <si>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</si>
  <si>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</si>
  <si>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</si>
  <si>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</si>
  <si>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</si>
  <si>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</si>
  <si>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</si>
  <si>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</si>
  <si>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</si>
  <si>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</si>
  <si>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</si>
  <si>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</si>
  <si>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</si>
  <si>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</si>
  <si>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</si>
  <si>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</si>
  <si>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</si>
  <si>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</si>
  <si>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</si>
  <si>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</si>
  <si>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</si>
  <si>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</si>
  <si>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</si>
  <si>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</si>
  <si>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</si>
  <si>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</si>
  <si>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</si>
  <si>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</si>
  <si>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</si>
  <si>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</si>
  <si>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</si>
  <si>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</si>
  <si>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</si>
  <si>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</si>
  <si>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</si>
  <si>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</si>
  <si>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</si>
  <si>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</si>
  <si>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</si>
  <si>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</si>
  <si>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</si>
  <si>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</si>
  <si>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</si>
  <si>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</si>
  <si>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</si>
  <si>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</si>
  <si>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</si>
  <si>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</si>
  <si>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</si>
  <si>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</si>
  <si>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</si>
  <si>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</si>
  <si>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</si>
  <si>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</si>
  <si>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</si>
  <si>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</si>
  <si>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</si>
  <si>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</si>
  <si>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</si>
  <si>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</si>
  <si>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</si>
  <si>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</si>
  <si>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</si>
  <si>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</si>
  <si>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</si>
  <si>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</si>
  <si>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</si>
  <si>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</si>
  <si>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</si>
  <si>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</si>
  <si>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</si>
  <si>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</si>
  <si>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</si>
  <si>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</si>
  <si>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</si>
  <si>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</si>
  <si>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</si>
  <si>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</si>
  <si>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</si>
  <si>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</si>
  <si>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</si>
  <si>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</si>
  <si>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</si>
  <si>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</si>
  <si>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</si>
  <si>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</si>
  <si>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</si>
  <si>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</si>
  <si>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</si>
  <si>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</si>
  <si>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</si>
  <si>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</si>
  <si>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</si>
  <si>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</si>
  <si>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</si>
  <si>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</si>
  <si>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</si>
  <si>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</si>
  <si>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</si>
  <si>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</si>
  <si>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</si>
  <si>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</si>
  <si>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</si>
  <si>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</si>
  <si>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</si>
  <si>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</si>
  <si>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</si>
  <si>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</si>
  <si>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</si>
  <si>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</si>
  <si>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</si>
  <si>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</si>
  <si>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</si>
  <si>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</si>
  <si>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</si>
  <si>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</si>
  <si>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</si>
  <si>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</si>
  <si>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</si>
  <si>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</si>
  <si>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</si>
  <si>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</si>
  <si>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</si>
  <si>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</si>
  <si>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</si>
  <si>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</si>
  <si>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</si>
  <si>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</si>
  <si>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</si>
  <si>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</si>
  <si>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</si>
  <si>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</si>
  <si>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</si>
  <si>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</si>
  <si>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</si>
  <si>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</si>
  <si>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</si>
  <si>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</si>
  <si>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</si>
  <si>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</si>
  <si>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</si>
  <si>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</si>
  <si>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</si>
  <si>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</si>
  <si>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</si>
  <si>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</si>
  <si>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</si>
  <si>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</si>
  <si>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</si>
  <si>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</si>
  <si>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</si>
  <si>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</si>
  <si>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</si>
  <si>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</si>
  <si>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</si>
  <si>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</si>
  <si>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</si>
  <si>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</si>
  <si>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</si>
  <si>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</si>
  <si>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</si>
  <si>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</si>
  <si>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</si>
  <si>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</si>
  <si>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</si>
  <si>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</si>
  <si>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</si>
  <si>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</si>
  <si>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</si>
  <si>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</si>
  <si>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</si>
  <si>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</si>
  <si>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</si>
  <si>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</si>
  <si>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</si>
  <si>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</si>
  <si>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</si>
  <si>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</si>
  <si>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</si>
  <si>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</si>
  <si>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</si>
  <si>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</si>
  <si>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</si>
  <si>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</si>
  <si>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</si>
  <si>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</si>
  <si>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</si>
  <si>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</si>
  <si>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</si>
  <si>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</si>
  <si>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</si>
  <si>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</si>
  <si>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</si>
  <si>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</si>
  <si>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</si>
  <si>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</si>
  <si>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</si>
  <si>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</si>
  <si>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</si>
  <si>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</si>
  <si>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</si>
  <si>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</si>
  <si>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</si>
  <si>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</si>
  <si>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</si>
  <si>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</si>
  <si>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</si>
  <si>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</si>
  <si>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</si>
  <si>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</si>
  <si>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</si>
  <si>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</si>
  <si>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</si>
  <si>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</si>
  <si>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</si>
  <si>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</si>
  <si>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</si>
  <si>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</si>
  <si>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</si>
  <si>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</si>
  <si>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</si>
  <si>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</si>
  <si>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</si>
  <si>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</si>
  <si>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</si>
  <si>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</si>
  <si>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</si>
  <si>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</si>
  <si>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</si>
  <si>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</si>
  <si>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</si>
  <si>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</si>
  <si>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</si>
  <si>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</si>
  <si>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</si>
  <si>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</si>
  <si>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</si>
  <si>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</si>
  <si>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</si>
  <si>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</si>
  <si>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</si>
  <si>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</si>
  <si>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</si>
  <si>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</si>
  <si>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</si>
  <si>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</si>
  <si>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</si>
  <si>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</si>
  <si>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</si>
  <si>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</si>
  <si>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</si>
  <si>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</si>
  <si>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</si>
  <si>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</si>
  <si>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</si>
  <si>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</si>
  <si>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</si>
  <si>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</si>
  <si>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</si>
  <si>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</si>
  <si>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</si>
  <si>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</si>
  <si>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</si>
  <si>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</si>
  <si>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</si>
  <si>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</si>
  <si>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</si>
  <si>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</si>
  <si>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</si>
  <si>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</si>
  <si>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</si>
  <si>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</si>
  <si>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</si>
  <si>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</si>
  <si>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</si>
  <si>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</si>
  <si>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</si>
  <si>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</si>
  <si>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</si>
  <si>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</si>
  <si>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</si>
  <si>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</si>
  <si>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</si>
  <si>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</si>
  <si>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</si>
  <si>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</si>
  <si>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</si>
  <si>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</si>
  <si>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</si>
  <si>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</si>
  <si>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</si>
  <si>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</si>
  <si>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</si>
  <si>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</si>
  <si>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</si>
  <si>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</si>
  <si>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</si>
  <si>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</si>
  <si>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</si>
  <si>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</si>
  <si>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</si>
  <si>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</si>
  <si>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</si>
  <si>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</si>
  <si>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</si>
  <si>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</si>
  <si>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</si>
  <si>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</si>
  <si>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</si>
  <si>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</si>
  <si>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</si>
  <si>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</si>
  <si>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</si>
  <si>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</si>
  <si>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</si>
  <si>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</si>
  <si>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</si>
  <si>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</si>
  <si>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</si>
  <si>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</si>
  <si>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</si>
  <si>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</si>
  <si>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</si>
  <si>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</si>
  <si>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</si>
  <si>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</si>
  <si>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</si>
  <si>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</si>
  <si>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</si>
  <si>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</si>
  <si>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</si>
  <si>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</si>
  <si>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</si>
  <si>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</si>
  <si>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</si>
  <si>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</si>
  <si>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</si>
  <si>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</si>
  <si>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</si>
  <si>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</si>
  <si>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</si>
  <si>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</si>
  <si>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</si>
  <si>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</si>
  <si>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</si>
  <si>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</si>
  <si>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</si>
  <si>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</si>
  <si>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</si>
  <si>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</si>
  <si>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</si>
  <si>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</si>
  <si>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</si>
  <si>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</si>
  <si>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</si>
  <si>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</si>
  <si>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</si>
  <si>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</si>
  <si>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</si>
  <si>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</si>
  <si>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</si>
  <si>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</si>
  <si>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</si>
  <si>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</si>
  <si>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</si>
  <si>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</si>
  <si>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</si>
  <si>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</si>
  <si>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</si>
  <si>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</si>
  <si>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</si>
  <si>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</si>
  <si>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</si>
  <si>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</si>
  <si>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</si>
  <si>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</si>
  <si>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</si>
  <si>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</si>
  <si>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</si>
  <si>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</si>
  <si>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</si>
  <si>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</si>
  <si>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</si>
  <si>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</si>
  <si>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</si>
  <si>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</si>
  <si>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</si>
  <si>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</si>
  <si>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</si>
  <si>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</si>
  <si>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</si>
  <si>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</si>
  <si>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</si>
  <si>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</si>
  <si>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</si>
  <si>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</si>
  <si>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</si>
  <si>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</si>
  <si>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</si>
  <si>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</si>
  <si>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</si>
  <si>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</si>
  <si>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</si>
  <si>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</si>
  <si>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</si>
  <si>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</si>
  <si>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</si>
  <si>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</si>
  <si>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</si>
  <si>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</si>
  <si>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</si>
  <si>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</si>
  <si>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</si>
  <si>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</si>
  <si>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</si>
  <si>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</si>
  <si>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</si>
  <si>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</si>
  <si>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</si>
  <si>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</si>
  <si>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</si>
  <si>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</si>
  <si>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</si>
  <si>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</si>
  <si>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</si>
  <si>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</si>
  <si>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</si>
  <si>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</si>
  <si>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</si>
  <si>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</si>
  <si>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</si>
  <si>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</si>
  <si>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</si>
  <si>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</si>
  <si>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</si>
  <si>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</si>
  <si>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</si>
  <si>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</si>
  <si>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</si>
  <si>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</si>
  <si>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</si>
  <si>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</si>
  <si>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</si>
  <si>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</si>
  <si>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</si>
  <si>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</si>
  <si>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</si>
  <si>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</si>
  <si>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</si>
  <si>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</si>
  <si>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</si>
  <si>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</si>
  <si>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</si>
  <si>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</si>
  <si>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</si>
  <si>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</si>
  <si>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</si>
  <si>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</si>
  <si>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</si>
  <si>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</si>
  <si>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</si>
  <si>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</si>
  <si>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</si>
  <si>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</si>
  <si>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</si>
  <si>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</si>
  <si>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</si>
  <si>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</si>
  <si>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</si>
  <si>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</si>
  <si>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</si>
  <si>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</si>
  <si>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</si>
  <si>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</si>
  <si>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</si>
  <si>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</si>
  <si>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</si>
  <si>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</si>
  <si>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</si>
  <si>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</si>
  <si>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</si>
  <si>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</si>
  <si>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</si>
  <si>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</si>
  <si>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</si>
  <si>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</si>
  <si>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</si>
  <si>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</si>
  <si>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</si>
  <si>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</si>
  <si>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</si>
  <si>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</si>
  <si>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</si>
  <si>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</si>
  <si>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</si>
  <si>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</si>
  <si>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</si>
  <si>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</si>
  <si>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</si>
  <si>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</si>
  <si>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</si>
  <si>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</si>
  <si>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</si>
  <si>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</si>
  <si>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</si>
  <si>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</si>
  <si>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</si>
  <si>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</si>
  <si>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</si>
  <si>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</si>
  <si>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</si>
  <si>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</si>
  <si>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</si>
  <si>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</si>
  <si>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</si>
  <si>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</si>
  <si>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</si>
  <si>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</si>
  <si>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</si>
  <si>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</si>
  <si>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</si>
  <si>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</si>
  <si>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</si>
  <si>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</si>
  <si>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</si>
  <si>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</si>
  <si>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</si>
  <si>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</si>
  <si>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</si>
  <si>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</si>
  <si>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</si>
  <si>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</si>
  <si>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</si>
  <si>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</si>
  <si>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</si>
  <si>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</si>
  <si>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</si>
  <si>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</si>
  <si>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</si>
  <si>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</si>
  <si>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</si>
  <si>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</si>
  <si>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</si>
  <si>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</si>
  <si>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</si>
  <si>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</si>
  <si>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</si>
  <si>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</si>
  <si>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</si>
  <si>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</si>
  <si>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</si>
  <si>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</si>
  <si>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</si>
  <si>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</si>
  <si>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</si>
  <si>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</si>
  <si>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</si>
  <si>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</si>
  <si>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</si>
  <si>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</si>
  <si>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</si>
  <si>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</si>
  <si>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</si>
  <si>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</si>
  <si>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</si>
  <si>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</si>
  <si>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</si>
  <si>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</si>
  <si>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</si>
  <si>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</si>
  <si>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</si>
  <si>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</si>
  <si>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</si>
  <si>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</si>
  <si>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</si>
  <si>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</si>
  <si>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</si>
  <si>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</si>
  <si>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</si>
  <si>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</si>
  <si>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</si>
  <si>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</si>
  <si>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</si>
  <si>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</si>
  <si>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</si>
  <si>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</si>
  <si>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</si>
  <si>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</si>
  <si>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</si>
  <si>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</si>
  <si>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</si>
  <si>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</si>
  <si>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</si>
  <si>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</si>
  <si>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</si>
  <si>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</si>
  <si>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</si>
  <si>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</si>
  <si>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</si>
  <si>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</si>
  <si>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</si>
  <si>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</si>
  <si>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</si>
  <si>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</si>
  <si>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</si>
  <si>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</si>
  <si>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</si>
  <si>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</si>
  <si>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</si>
  <si>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</si>
  <si>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</si>
  <si>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</si>
  <si>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</si>
  <si>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</si>
  <si>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</si>
  <si>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</si>
  <si>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</si>
  <si>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</si>
  <si>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</si>
  <si>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</si>
  <si>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</si>
  <si>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</si>
  <si>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</si>
  <si>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</si>
  <si>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</si>
  <si>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</si>
  <si>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</si>
  <si>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</si>
  <si>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</si>
  <si>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</si>
  <si>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</si>
  <si>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</si>
  <si>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</si>
  <si>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</si>
  <si>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</si>
  <si>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</si>
  <si>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</si>
  <si>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</si>
  <si>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</si>
  <si>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</si>
  <si>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</si>
  <si>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</si>
  <si>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</si>
  <si>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</si>
  <si>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</si>
  <si>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</si>
  <si>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</si>
  <si>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</si>
  <si>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</si>
  <si>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</si>
  <si>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</si>
  <si>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</si>
  <si>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</si>
  <si>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</si>
  <si>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</si>
  <si>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</si>
  <si>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</si>
  <si>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</si>
  <si>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</si>
  <si>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</si>
  <si>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</si>
  <si>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</si>
  <si>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</si>
  <si>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</si>
  <si>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</si>
  <si>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</si>
  <si>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</si>
  <si>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</si>
  <si>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</si>
  <si>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</si>
  <si>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</si>
  <si>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</si>
  <si>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</si>
  <si>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</si>
  <si>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</si>
  <si>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</si>
  <si>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</si>
  <si>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</si>
  <si>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</si>
  <si>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</si>
  <si>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</si>
  <si>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</si>
  <si>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</si>
  <si>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</si>
  <si>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</si>
  <si>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</si>
  <si>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</si>
  <si>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</si>
  <si>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</si>
  <si>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</si>
  <si>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</si>
  <si>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</si>
  <si>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</si>
  <si>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</si>
  <si>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</si>
  <si>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</si>
  <si>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</si>
  <si>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</si>
  <si>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</si>
  <si>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</si>
  <si>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</si>
  <si>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</si>
  <si>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</si>
  <si>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</si>
  <si>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</si>
  <si>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</si>
  <si>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</si>
  <si>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</si>
  <si>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</si>
  <si>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</si>
  <si>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</si>
  <si>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</si>
  <si>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</si>
  <si>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</si>
  <si>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</si>
  <si>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</si>
  <si>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</si>
  <si>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</si>
  <si>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</si>
  <si>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</si>
  <si>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</si>
  <si>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</si>
  <si>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</si>
  <si>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</si>
  <si>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</si>
  <si>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</si>
  <si>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</si>
  <si>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</si>
  <si>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</si>
  <si>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</si>
  <si>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</si>
  <si>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</si>
  <si>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</si>
  <si>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</si>
  <si>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</si>
  <si>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</si>
  <si>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</si>
  <si>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</si>
  <si>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</si>
  <si>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</si>
  <si>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</si>
  <si>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</si>
  <si>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</si>
  <si>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</si>
  <si>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</si>
  <si>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</si>
  <si>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</si>
  <si>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</si>
  <si>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</si>
  <si>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</si>
  <si>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</si>
  <si>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</si>
  <si>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</si>
  <si>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</si>
  <si>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</si>
  <si>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</si>
  <si>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</si>
  <si>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</si>
  <si>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</si>
  <si>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</si>
  <si>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</si>
  <si>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</si>
  <si>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</si>
  <si>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</si>
  <si>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</si>
  <si>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</si>
  <si>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</si>
  <si>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</si>
  <si>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</si>
  <si>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</si>
  <si>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</si>
  <si>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</si>
  <si>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</si>
  <si>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</si>
  <si>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</si>
  <si>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</si>
  <si>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</si>
  <si>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</si>
  <si>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</si>
  <si>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</si>
  <si>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</si>
  <si>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</si>
  <si>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</si>
  <si>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</si>
  <si>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</si>
  <si>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</si>
  <si>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</si>
  <si>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</si>
  <si>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</si>
  <si>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</si>
  <si>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</si>
  <si>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</si>
  <si>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</si>
  <si>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</si>
  <si>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</si>
  <si>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</si>
  <si>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</si>
  <si>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</si>
  <si>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</si>
  <si>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</si>
  <si>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</si>
  <si>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</si>
  <si>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</si>
  <si>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</si>
  <si>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</si>
  <si>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</si>
  <si>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</si>
  <si>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</si>
  <si>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</si>
  <si>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</si>
  <si>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</si>
  <si>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</si>
  <si>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</si>
  <si>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</si>
  <si>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</si>
  <si>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</si>
  <si>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</si>
  <si>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</si>
  <si>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</si>
  <si>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</si>
  <si>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</si>
  <si>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</si>
  <si>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</si>
  <si>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</si>
  <si>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</si>
  <si>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</si>
  <si>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</si>
  <si>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</si>
  <si>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</si>
  <si>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</si>
  <si>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</si>
  <si>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</si>
  <si>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</si>
  <si>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</si>
  <si>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</si>
  <si>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</si>
  <si>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</si>
  <si>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</si>
  <si>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</si>
  <si>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</si>
  <si>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</si>
  <si>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</si>
  <si>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</si>
  <si>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</si>
  <si>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</si>
  <si>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</si>
  <si>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</si>
  <si>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</si>
  <si>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</si>
  <si>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</si>
  <si>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</si>
  <si>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</si>
  <si>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</si>
  <si>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</si>
  <si>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</si>
  <si>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</si>
  <si>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</si>
  <si>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</si>
  <si>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</si>
  <si>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</si>
  <si>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</si>
  <si>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</si>
  <si>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</si>
  <si>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</si>
  <si>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</si>
  <si>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</si>
  <si>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</si>
  <si>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</si>
  <si>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</si>
  <si>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</si>
  <si>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</si>
  <si>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</si>
  <si>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</si>
  <si>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</si>
  <si>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</si>
  <si>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</si>
  <si>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</si>
  <si>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</si>
  <si>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</si>
  <si>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</si>
  <si>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</si>
  <si>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</si>
  <si>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</si>
  <si>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</si>
  <si>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</si>
  <si>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</si>
  <si>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</si>
  <si>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</si>
  <si>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</si>
  <si>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</si>
  <si>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</si>
  <si>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</si>
  <si>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</si>
  <si>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</si>
  <si>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</si>
  <si>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</si>
  <si>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</si>
  <si>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</si>
  <si>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</si>
  <si>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</si>
  <si>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</si>
  <si>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</si>
  <si>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</si>
  <si>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</si>
  <si>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</si>
  <si>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</si>
  <si>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</si>
  <si>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</si>
  <si>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</si>
  <si>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</si>
  <si>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</si>
  <si>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</si>
  <si>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</si>
  <si>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</si>
  <si>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</si>
  <si>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</si>
  <si>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</si>
  <si>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</si>
  <si>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</si>
  <si>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</si>
  <si>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</si>
  <si>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</si>
  <si>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</si>
  <si>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</si>
  <si>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</si>
  <si>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</si>
  <si>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</si>
  <si>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</si>
  <si>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</si>
  <si>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</si>
  <si>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</si>
  <si>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</si>
  <si>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</si>
  <si>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</si>
  <si>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</si>
  <si>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</si>
  <si>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</si>
  <si>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</si>
  <si>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</si>
  <si>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</si>
  <si>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</si>
  <si>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</si>
  <si>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</si>
  <si>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</si>
  <si>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</si>
  <si>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</si>
  <si>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</si>
  <si>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</si>
  <si>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</si>
  <si>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</si>
  <si>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</si>
  <si>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</si>
  <si>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</si>
  <si>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</si>
  <si>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</si>
  <si>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</si>
  <si>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</si>
  <si>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</si>
  <si>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</si>
  <si>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</si>
  <si>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</si>
  <si>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</si>
  <si>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</si>
  <si>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</si>
  <si>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</si>
  <si>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</si>
  <si>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</si>
  <si>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</si>
  <si>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</si>
  <si>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</si>
  <si>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</si>
  <si>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</si>
  <si>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</si>
  <si>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</si>
  <si>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</si>
  <si>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</si>
  <si>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</si>
  <si>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</si>
  <si>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</si>
  <si>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</si>
  <si>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</si>
  <si>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</si>
  <si>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</si>
  <si>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</si>
  <si>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</si>
  <si>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</si>
  <si>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</si>
  <si>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</si>
  <si>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</si>
  <si>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</si>
  <si>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</si>
  <si>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</si>
  <si>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</si>
  <si>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</si>
  <si>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</si>
  <si>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</si>
  <si>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</si>
  <si>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</si>
  <si>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</si>
  <si>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</si>
  <si>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</si>
  <si>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</si>
  <si>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</si>
  <si>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</si>
  <si>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</si>
  <si>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</si>
  <si>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</si>
  <si>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</si>
  <si>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</si>
  <si>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</si>
  <si>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</si>
  <si>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</si>
  <si>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</si>
  <si>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</si>
  <si>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</si>
  <si>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</si>
  <si>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</si>
  <si>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</si>
  <si>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</si>
  <si>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</si>
  <si>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</si>
  <si>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</si>
  <si>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</si>
  <si>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</si>
  <si>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</si>
  <si>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</si>
  <si>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</si>
  <si>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</si>
  <si>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</si>
  <si>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</si>
  <si>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</si>
  <si>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</si>
  <si>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</si>
  <si>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</si>
  <si>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</si>
  <si>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</si>
  <si>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</si>
  <si>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</si>
  <si>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</si>
  <si>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</si>
  <si>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</si>
  <si>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</si>
  <si>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</si>
  <si>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</si>
  <si>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</si>
  <si>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</si>
  <si>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</si>
  <si>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</si>
  <si>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</si>
  <si>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</si>
  <si>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</si>
  <si>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</si>
  <si>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</si>
  <si>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</si>
  <si>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</si>
  <si>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</si>
  <si>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</si>
  <si>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</si>
  <si>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</si>
  <si>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</si>
  <si>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</si>
  <si>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</si>
  <si>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</si>
  <si>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</si>
  <si>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</si>
  <si>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</si>
  <si>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</si>
  <si>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</si>
  <si>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</si>
  <si>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</si>
  <si>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</si>
  <si>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</si>
  <si>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</si>
  <si>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</si>
  <si>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</si>
  <si>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</si>
  <si>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</si>
  <si>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</si>
  <si>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</si>
  <si>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</si>
  <si>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</si>
  <si>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</si>
  <si>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</si>
  <si>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</si>
  <si>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</si>
  <si>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</si>
  <si>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</si>
  <si>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</si>
  <si>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</si>
  <si>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</si>
  <si>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</si>
  <si>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</si>
  <si>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</si>
  <si>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</si>
  <si>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</si>
  <si>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</si>
  <si>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</si>
  <si>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</si>
  <si>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</si>
  <si>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</si>
  <si>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</si>
  <si>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</si>
  <si>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</si>
  <si>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</si>
  <si>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</si>
  <si>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</si>
  <si>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</si>
  <si>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</si>
  <si>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</si>
  <si>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</si>
  <si>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</si>
  <si>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</si>
  <si>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</si>
  <si>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</si>
  <si>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</si>
  <si>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</si>
  <si>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</si>
  <si>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</si>
  <si>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</si>
  <si>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</si>
  <si>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</si>
  <si>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</si>
  <si>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</si>
  <si>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</si>
  <si>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</si>
  <si>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</si>
  <si>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</si>
  <si>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</si>
  <si>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</si>
  <si>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</si>
  <si>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</si>
  <si>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</si>
  <si>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</si>
  <si>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</si>
  <si>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</si>
  <si>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</si>
  <si>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</si>
  <si>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</si>
  <si>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</si>
  <si>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</si>
  <si>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</si>
  <si>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</si>
  <si>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</si>
  <si>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</si>
  <si>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</si>
  <si>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</si>
  <si>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</si>
  <si>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</si>
  <si>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</si>
  <si>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</si>
  <si>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</si>
  <si>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</si>
  <si>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</si>
  <si>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</si>
  <si>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</si>
  <si>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</si>
  <si>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</si>
  <si>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</si>
  <si>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</si>
  <si>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</si>
  <si>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</si>
  <si>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</si>
  <si>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</si>
  <si>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</si>
  <si>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</si>
  <si>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</si>
  <si>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</si>
  <si>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</si>
  <si>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</si>
  <si>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</si>
  <si>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</si>
  <si>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</si>
  <si>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</si>
  <si>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</si>
  <si>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</si>
  <si>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</si>
  <si>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</si>
  <si>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</si>
  <si>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</si>
  <si>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</si>
  <si>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</si>
  <si>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</si>
  <si>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</si>
  <si>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</si>
  <si>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</si>
  <si>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</si>
  <si>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</si>
  <si>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</si>
  <si>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</si>
  <si>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</si>
  <si>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</si>
  <si>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</si>
  <si>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</si>
  <si>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</si>
  <si>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</si>
  <si>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</si>
  <si>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</si>
  <si>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</si>
  <si>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</si>
  <si>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</si>
  <si>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</si>
  <si>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</si>
  <si>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</si>
  <si>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</si>
  <si>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</si>
  <si>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</si>
  <si>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</si>
  <si>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</si>
  <si>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</si>
  <si>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</si>
  <si>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</si>
  <si>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</si>
  <si>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</si>
  <si>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</si>
  <si>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</si>
  <si>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</si>
  <si>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</si>
  <si>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</si>
  <si>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</si>
  <si>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</si>
  <si>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</si>
  <si>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</si>
  <si>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</si>
  <si>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</si>
  <si>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</si>
  <si>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</si>
  <si>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</si>
  <si>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</si>
  <si>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</si>
  <si>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</si>
  <si>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</si>
  <si>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</si>
  <si>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</si>
  <si>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</si>
  <si>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</si>
  <si>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</si>
  <si>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</si>
  <si>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</si>
  <si>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</si>
  <si>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</si>
  <si>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</si>
  <si>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</si>
  <si>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</si>
  <si>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</si>
  <si>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</si>
  <si>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</si>
  <si>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</si>
  <si>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</si>
  <si>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</si>
  <si>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</si>
  <si>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</si>
  <si>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</si>
  <si>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</si>
  <si>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</si>
  <si>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</si>
  <si>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</si>
  <si>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</si>
  <si>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</si>
  <si>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</si>
  <si>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</si>
  <si>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</si>
  <si>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</si>
  <si>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</si>
  <si>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</si>
  <si>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</si>
  <si>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</si>
  <si>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</si>
  <si>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</si>
  <si>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</si>
  <si>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</si>
  <si>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</si>
  <si>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</si>
  <si>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</si>
  <si>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</si>
  <si>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</si>
  <si>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</si>
  <si>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</si>
  <si>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</si>
  <si>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</si>
  <si>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</si>
  <si>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</si>
  <si>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</si>
  <si>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</si>
  <si>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</si>
  <si>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</si>
  <si>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</si>
  <si>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</si>
  <si>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</si>
  <si>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</si>
  <si>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</si>
  <si>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</si>
  <si>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</si>
  <si>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</si>
  <si>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</si>
  <si>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</si>
  <si>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</si>
  <si>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</si>
  <si>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</si>
  <si>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</si>
  <si>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</si>
  <si>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</si>
  <si>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</si>
  <si>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</si>
  <si>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</si>
  <si>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</si>
  <si>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</si>
  <si>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</si>
  <si>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</si>
  <si>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</si>
  <si>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</si>
  <si>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</si>
  <si>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</si>
  <si>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</si>
  <si>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</si>
  <si>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</si>
  <si>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</si>
  <si>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</si>
  <si>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</si>
  <si>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</si>
  <si>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</si>
  <si>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</si>
  <si>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</si>
  <si>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</si>
  <si>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</si>
  <si>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</si>
  <si>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</si>
  <si>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</si>
  <si>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</si>
  <si>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</si>
  <si>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</si>
  <si>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</si>
  <si>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</si>
  <si>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</si>
  <si>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</si>
  <si>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</si>
  <si>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</si>
  <si>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</si>
  <si>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</si>
  <si>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</si>
  <si>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</si>
  <si>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</si>
  <si>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</si>
  <si>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</si>
  <si>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</si>
  <si>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</si>
  <si>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</si>
  <si>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</si>
  <si>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</si>
  <si>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</si>
  <si>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</si>
  <si>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</si>
  <si>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</si>
  <si>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</si>
  <si>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</si>
  <si>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</si>
  <si>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</si>
  <si>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</si>
  <si>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</si>
  <si>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</si>
  <si>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</si>
  <si>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</si>
  <si>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</si>
  <si>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</si>
  <si>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</si>
  <si>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</si>
  <si>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</si>
  <si>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</si>
  <si>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</si>
  <si>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</si>
  <si>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</si>
  <si>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</si>
  <si>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</si>
  <si>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</si>
  <si>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</si>
  <si>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</si>
  <si>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</si>
  <si>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</si>
  <si>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</si>
  <si>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</si>
  <si>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</si>
  <si>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</si>
  <si>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</si>
  <si>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</si>
  <si>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</si>
  <si>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</si>
  <si>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</si>
  <si>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</si>
  <si>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</si>
  <si>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</si>
  <si>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</si>
  <si>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</si>
  <si>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</si>
  <si>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</si>
  <si>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</si>
  <si>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</si>
  <si>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</si>
  <si>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</si>
  <si>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</si>
  <si>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</si>
  <si>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</si>
  <si>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</si>
  <si>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</si>
  <si>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</si>
  <si>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</si>
  <si>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</si>
  <si>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</si>
  <si>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</si>
  <si>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</si>
  <si>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</si>
  <si>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</si>
  <si>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</si>
  <si>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</si>
  <si>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</si>
  <si>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</si>
  <si>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</si>
  <si>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</si>
  <si>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</si>
  <si>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</si>
  <si>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</si>
  <si>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</si>
  <si>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</si>
  <si>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</si>
  <si>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</si>
  <si>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</si>
  <si>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</si>
  <si>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</si>
  <si>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</si>
  <si>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</si>
  <si>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</si>
  <si>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</si>
  <si>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</si>
  <si>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</si>
  <si>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</si>
  <si>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</si>
  <si>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</si>
  <si>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</si>
  <si>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</si>
  <si>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</si>
  <si>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</si>
  <si>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</si>
  <si>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</si>
  <si>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</si>
  <si>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</si>
  <si>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</si>
  <si>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</si>
  <si>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</si>
  <si>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</si>
  <si>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</si>
  <si>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</si>
  <si>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</si>
  <si>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</si>
  <si>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</si>
  <si>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</si>
  <si>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</si>
  <si>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</si>
  <si>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</si>
  <si>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</si>
  <si>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</si>
  <si>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</si>
  <si>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</si>
  <si>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</si>
  <si>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</si>
  <si>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</si>
  <si>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</si>
  <si>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</si>
  <si>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</si>
  <si>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</si>
  <si>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</si>
  <si>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</si>
  <si>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</si>
  <si>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</si>
  <si>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</si>
  <si>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</si>
  <si>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</si>
  <si>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</si>
  <si>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</si>
  <si>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</si>
  <si>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</si>
  <si>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</si>
  <si>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</si>
  <si>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</si>
  <si>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</si>
  <si>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</si>
  <si>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</si>
  <si>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</si>
  <si>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</si>
  <si>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</si>
  <si>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</si>
  <si>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</si>
  <si>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</si>
  <si>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</si>
  <si>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</si>
  <si>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</si>
  <si>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</si>
  <si>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</si>
  <si>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</si>
  <si>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</si>
  <si>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</si>
  <si>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</si>
  <si>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</si>
  <si>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</si>
  <si>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</si>
  <si>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</si>
  <si>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</si>
  <si>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</si>
  <si>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</si>
  <si>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</si>
  <si>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</si>
  <si>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</si>
  <si>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</si>
  <si>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</si>
  <si>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</si>
  <si>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</si>
  <si>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</si>
  <si>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</si>
  <si>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</si>
  <si>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</si>
  <si>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</si>
  <si>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</si>
  <si>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</si>
  <si>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</si>
  <si>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</si>
  <si>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</si>
  <si>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</si>
  <si>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</si>
  <si>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</si>
  <si>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</si>
  <si>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</si>
  <si>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</si>
  <si>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</si>
  <si>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</si>
  <si>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</si>
  <si>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</si>
  <si>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</si>
  <si>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</si>
  <si>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</si>
  <si>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</si>
  <si>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</si>
  <si>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</si>
  <si>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</si>
  <si>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</si>
  <si>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</si>
  <si>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</si>
  <si>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</si>
  <si>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</si>
  <si>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</si>
  <si>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</si>
  <si>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</si>
  <si>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</si>
  <si>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</si>
  <si>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</si>
  <si>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</si>
  <si>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</si>
  <si>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</si>
  <si>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</si>
  <si>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</si>
  <si>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</si>
  <si>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</si>
  <si>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</si>
  <si>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</si>
  <si>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</si>
  <si>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</si>
  <si>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</si>
  <si>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</si>
  <si>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</si>
  <si>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</si>
  <si>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</si>
  <si>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</si>
  <si>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</si>
  <si>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</si>
  <si>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</si>
  <si>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</si>
  <si>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</si>
  <si>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</si>
  <si>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</si>
  <si>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</si>
  <si>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</si>
  <si>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</si>
  <si>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</si>
  <si>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</si>
  <si>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</si>
  <si>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</si>
  <si>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</si>
  <si>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</si>
  <si>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</si>
  <si>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</si>
  <si>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</si>
  <si>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</si>
  <si>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</si>
  <si>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</si>
  <si>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</si>
  <si>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</si>
  <si>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</si>
  <si>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</si>
  <si>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</si>
  <si>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</si>
  <si>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</si>
  <si>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</si>
  <si>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</si>
  <si>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</si>
  <si>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</si>
  <si>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</si>
  <si>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</si>
  <si>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</si>
  <si>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</si>
  <si>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</si>
  <si>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</si>
  <si>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</si>
  <si>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</si>
  <si>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</si>
  <si>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</si>
  <si>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</si>
  <si>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</si>
  <si>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</si>
  <si>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</si>
  <si>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</si>
  <si>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</si>
  <si>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</si>
  <si>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</si>
  <si>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</si>
  <si>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</si>
  <si>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</si>
  <si>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</si>
  <si>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</si>
  <si>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</si>
  <si>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</si>
  <si>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</si>
  <si>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</si>
  <si>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</si>
  <si>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</si>
  <si>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</si>
  <si>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</si>
  <si>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</si>
  <si>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</si>
  <si>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</si>
  <si>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</si>
  <si>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</si>
  <si>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</si>
  <si>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</si>
  <si>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</si>
  <si>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</si>
  <si>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</si>
  <si>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</si>
  <si>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</si>
  <si>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</si>
  <si>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</si>
  <si>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</si>
  <si>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</si>
  <si>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</si>
  <si>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</si>
  <si>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</si>
  <si>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</si>
  <si>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</si>
  <si>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</si>
  <si>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</si>
  <si>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</si>
  <si>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</si>
  <si>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</si>
  <si>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</si>
  <si>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</si>
  <si>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</si>
  <si>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</si>
  <si>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</si>
  <si>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</si>
  <si>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</si>
  <si>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</si>
  <si>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</si>
  <si>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</si>
  <si>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</si>
  <si>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</si>
  <si>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</si>
  <si>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</si>
  <si>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</si>
  <si>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</si>
  <si>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</si>
  <si>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</si>
  <si>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</si>
  <si>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</si>
  <si>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</si>
  <si>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</si>
  <si>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</si>
  <si>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</si>
  <si>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</si>
  <si>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</si>
  <si>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</si>
  <si>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</si>
  <si>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</si>
  <si>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</si>
  <si>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</si>
  <si>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</si>
  <si>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</si>
  <si>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</si>
  <si>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</si>
  <si>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</si>
  <si>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</si>
  <si>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</si>
  <si>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</si>
  <si>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</si>
  <si>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</si>
  <si>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</si>
  <si>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</si>
  <si>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</si>
  <si>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</si>
  <si>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</si>
  <si>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</si>
  <si>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</si>
  <si>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</si>
  <si>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</si>
  <si>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</si>
  <si>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</si>
  <si>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</si>
  <si>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</si>
  <si>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</si>
  <si>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</si>
  <si>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</si>
  <si>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</si>
  <si>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</si>
  <si>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</si>
  <si>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</si>
  <si>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</si>
  <si>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</si>
  <si>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</si>
  <si>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</si>
  <si>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</si>
  <si>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</si>
  <si>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</si>
  <si>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</si>
  <si>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</si>
  <si>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</si>
  <si>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</si>
  <si>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</si>
  <si>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</si>
  <si>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</si>
  <si>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</si>
  <si>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</si>
  <si>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</si>
  <si>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</si>
  <si>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</si>
  <si>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</si>
  <si>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</si>
  <si>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</si>
  <si>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</si>
  <si>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</si>
  <si>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</si>
  <si>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</si>
  <si>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</si>
  <si>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</si>
  <si>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</si>
  <si>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</si>
  <si>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</si>
  <si>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</si>
  <si>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</si>
  <si>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</si>
  <si>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</si>
  <si>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</si>
  <si>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</si>
  <si>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</si>
  <si>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</si>
  <si>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</si>
  <si>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</si>
  <si>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</si>
  <si>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</si>
  <si>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</si>
  <si>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</si>
  <si>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</si>
  <si>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</si>
  <si>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</si>
  <si>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</si>
  <si>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</si>
  <si>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</si>
  <si>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</si>
  <si>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</si>
  <si>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</si>
  <si>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</si>
  <si>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</si>
  <si>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</si>
  <si>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</si>
  <si>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</si>
  <si>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</si>
  <si>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</si>
  <si>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</si>
  <si>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</si>
  <si>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</si>
  <si>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</si>
  <si>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</si>
  <si>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</si>
  <si>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</si>
  <si>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</si>
  <si>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</si>
  <si>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</si>
  <si>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</si>
  <si>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</si>
  <si>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</si>
  <si>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</si>
  <si>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</si>
  <si>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</si>
  <si>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</si>
  <si>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</si>
  <si>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</si>
  <si>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</si>
  <si>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</si>
  <si>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</si>
  <si>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</si>
  <si>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</si>
  <si>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</si>
  <si>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</si>
  <si>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</si>
  <si>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</si>
  <si>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</si>
  <si>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</si>
  <si>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</si>
  <si>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</si>
  <si>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</si>
  <si>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</si>
  <si>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</si>
  <si>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</si>
  <si>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</si>
  <si>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</si>
  <si>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</si>
  <si>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</si>
  <si>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</si>
  <si>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</si>
  <si>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</si>
  <si>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</si>
  <si>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</si>
  <si>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</si>
  <si>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</si>
  <si>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</si>
  <si>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</si>
  <si>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</si>
  <si>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</si>
  <si>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</si>
  <si>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</si>
  <si>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</si>
  <si>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</si>
  <si>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</si>
  <si>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</si>
  <si>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</si>
  <si>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</si>
  <si>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</si>
  <si>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</si>
  <si>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</si>
  <si>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</si>
  <si>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</si>
  <si>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</si>
  <si>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</si>
  <si>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</si>
  <si>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</si>
  <si>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</si>
  <si>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</si>
  <si>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</si>
  <si>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</si>
  <si>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</si>
  <si>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</si>
  <si>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</si>
  <si>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</si>
  <si>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</si>
  <si>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</si>
  <si>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</si>
  <si>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</si>
  <si>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</si>
  <si>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</si>
  <si>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</si>
  <si>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</si>
  <si>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</si>
  <si>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</si>
  <si>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</si>
  <si>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</si>
  <si>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</si>
  <si>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</si>
  <si>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</si>
  <si>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</si>
  <si>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</si>
  <si>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</si>
  <si>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</si>
  <si>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</si>
  <si>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</si>
  <si>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</si>
  <si>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</si>
  <si>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</si>
  <si>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</si>
  <si>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</si>
  <si>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</si>
  <si>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</si>
  <si>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</si>
  <si>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</si>
  <si>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</si>
  <si>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</si>
  <si>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</si>
  <si>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</si>
  <si>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</si>
  <si>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</si>
  <si>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</si>
  <si>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</si>
  <si>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</si>
  <si>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</si>
  <si>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</si>
  <si>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</si>
  <si>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</si>
  <si>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</si>
  <si>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</si>
  <si>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</si>
  <si>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</si>
  <si>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</si>
  <si>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</si>
  <si>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</si>
  <si>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</si>
  <si>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</si>
  <si>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</si>
  <si>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</si>
  <si>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</si>
  <si>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</si>
  <si>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</si>
  <si>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</si>
  <si>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</si>
  <si>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</si>
  <si>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</si>
  <si>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</si>
  <si>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</si>
  <si>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</si>
  <si>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</si>
  <si>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</si>
  <si>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</si>
  <si>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</si>
  <si>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</si>
  <si>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</si>
  <si>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</si>
  <si>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</si>
  <si>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</si>
  <si>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</si>
  <si>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</si>
  <si>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</si>
  <si>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</si>
  <si>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</si>
  <si>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</si>
  <si>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</si>
  <si>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</si>
  <si>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</si>
  <si>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</si>
  <si>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</si>
  <si>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</si>
  <si>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</si>
  <si>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</si>
  <si>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</si>
  <si>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</si>
  <si>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</si>
  <si>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</si>
  <si>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</si>
  <si>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</si>
  <si>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</si>
  <si>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</si>
  <si>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</si>
  <si>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</si>
  <si>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</si>
  <si>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</si>
  <si>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</si>
  <si>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</si>
  <si>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</si>
  <si>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</si>
  <si>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</si>
  <si>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</si>
  <si>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</si>
  <si>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</si>
  <si>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</si>
  <si>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</si>
  <si>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</si>
  <si>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</si>
  <si>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</si>
  <si>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</si>
  <si>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</si>
  <si>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</si>
  <si>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</si>
  <si>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</si>
  <si>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</si>
  <si>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</si>
  <si>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</si>
  <si>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</si>
  <si>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</si>
  <si>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</si>
  <si>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</si>
  <si>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</si>
  <si>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</si>
  <si>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</si>
  <si>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</si>
  <si>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</si>
  <si>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</si>
  <si>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</si>
  <si>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</si>
  <si>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</si>
  <si>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</si>
  <si>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</si>
  <si>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</si>
  <si>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</si>
  <si>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</si>
  <si>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</si>
  <si>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</si>
  <si>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</si>
  <si>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</si>
  <si>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</si>
  <si>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</si>
  <si>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</si>
  <si>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</si>
  <si>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</si>
  <si>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</si>
  <si>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</si>
  <si>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</si>
  <si>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</si>
  <si>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</si>
  <si>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</si>
  <si>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</si>
  <si>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</si>
  <si>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</si>
  <si>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</si>
  <si>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</si>
  <si>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</si>
  <si>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</si>
  <si>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</si>
  <si>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</si>
  <si>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</si>
  <si>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</si>
  <si>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</si>
  <si>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</si>
  <si>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</si>
  <si>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</si>
  <si>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</si>
  <si>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</si>
  <si>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</si>
  <si>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</si>
  <si>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</si>
  <si>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</si>
  <si>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</si>
  <si>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</si>
  <si>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</si>
  <si>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</si>
  <si>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</si>
  <si>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</si>
  <si>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</si>
  <si>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</si>
  <si>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</si>
  <si>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</si>
  <si>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</si>
  <si>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</si>
  <si>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</si>
  <si>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</si>
  <si>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</si>
  <si>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</si>
  <si>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</si>
  <si>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</si>
  <si>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</si>
  <si>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</si>
  <si>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</si>
  <si>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</si>
  <si>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</si>
  <si>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</si>
  <si>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</si>
  <si>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</si>
  <si>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</si>
  <si>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</si>
  <si>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</si>
  <si>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</si>
  <si>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</si>
  <si>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</si>
  <si>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</si>
  <si>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</si>
  <si>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</si>
  <si>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</si>
  <si>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</si>
  <si>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</si>
  <si>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</si>
  <si>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</si>
  <si>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</si>
  <si>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</si>
  <si>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</si>
  <si>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</si>
  <si>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</si>
  <si>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</si>
  <si>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</si>
  <si>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</si>
  <si>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</si>
  <si>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</si>
  <si>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</si>
  <si>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</si>
  <si>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</si>
  <si>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</si>
  <si>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</si>
  <si>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</si>
  <si>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</si>
  <si>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</si>
  <si>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</si>
  <si>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</si>
  <si>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</si>
  <si>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</si>
  <si>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</si>
  <si>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</si>
  <si>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</si>
  <si>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</si>
  <si>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</si>
  <si>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</si>
  <si>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</si>
  <si>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</si>
  <si>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</si>
  <si>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</si>
  <si>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</si>
  <si>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</si>
  <si>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</si>
  <si>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</si>
  <si>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</si>
  <si>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</si>
  <si>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</si>
  <si>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</si>
  <si>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</si>
  <si>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</si>
  <si>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</si>
  <si>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</si>
  <si>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</si>
  <si>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</si>
  <si>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</si>
  <si>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</si>
  <si>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</si>
  <si>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</si>
  <si>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</si>
  <si>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</si>
  <si>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</si>
  <si>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</si>
  <si>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</si>
  <si>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</si>
  <si>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</si>
  <si>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</si>
  <si>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</si>
  <si>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</si>
  <si>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</si>
  <si>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</si>
  <si>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</si>
  <si>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</si>
  <si>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</si>
  <si>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</si>
  <si>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</si>
  <si>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</si>
  <si>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</si>
  <si>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</si>
  <si>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</si>
  <si>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</si>
  <si>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</si>
  <si>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</si>
  <si>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</si>
  <si>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</si>
  <si>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</si>
  <si>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</si>
  <si>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</si>
  <si>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</si>
  <si>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</si>
  <si>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</si>
  <si>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</si>
  <si>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</si>
  <si>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</si>
  <si>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</si>
  <si>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</si>
  <si>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</si>
  <si>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</si>
  <si>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</si>
  <si>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</si>
  <si>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</si>
  <si>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</si>
  <si>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</si>
  <si>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</si>
  <si>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</si>
  <si>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</si>
  <si>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</si>
  <si>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</si>
  <si>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</si>
  <si>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</si>
  <si>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</si>
  <si>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</si>
  <si>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</si>
  <si>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</si>
  <si>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</si>
  <si>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</si>
  <si>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</si>
  <si>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</si>
  <si>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</si>
  <si>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</si>
  <si>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</si>
  <si>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</si>
  <si>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</si>
  <si>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</si>
  <si>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</si>
  <si>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</si>
  <si>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</si>
  <si>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</si>
  <si>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</si>
  <si>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</si>
  <si>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</si>
  <si>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</si>
  <si>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</si>
  <si>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</si>
  <si>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</si>
  <si>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</si>
  <si>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</si>
  <si>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</si>
  <si>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</si>
  <si>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</si>
  <si>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</si>
  <si>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</si>
  <si>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</si>
  <si>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</si>
  <si>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</si>
  <si>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</si>
  <si>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</si>
  <si>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</si>
  <si>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</si>
  <si>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</si>
  <si>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</si>
  <si>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</si>
  <si>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</si>
  <si>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</si>
  <si>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</si>
  <si>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</si>
  <si>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</si>
  <si>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</si>
  <si>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</si>
  <si>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</si>
  <si>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</si>
  <si>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</si>
  <si>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</si>
  <si>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</si>
  <si>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</si>
  <si>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</si>
  <si>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</si>
  <si>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</si>
  <si>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</si>
  <si>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</si>
  <si>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</si>
  <si>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</si>
  <si>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</si>
  <si>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</si>
  <si>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</si>
  <si>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</si>
  <si>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</si>
  <si>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</si>
  <si>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</si>
  <si>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</si>
  <si>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</si>
  <si>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</si>
  <si>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</si>
  <si>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</si>
  <si>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</si>
  <si>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</si>
  <si>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</si>
  <si>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</si>
  <si>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</si>
  <si>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</si>
  <si>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</si>
  <si>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</si>
  <si>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</si>
  <si>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</si>
  <si>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</si>
  <si>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</si>
  <si>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</si>
  <si>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</si>
  <si>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</si>
  <si>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</si>
  <si>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</si>
  <si>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</si>
  <si>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</si>
  <si>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</si>
  <si>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</si>
  <si>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</si>
  <si>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</si>
  <si>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</si>
  <si>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</si>
  <si>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</si>
  <si>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</si>
  <si>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</si>
  <si>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</si>
  <si>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</si>
  <si>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</si>
  <si>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</si>
  <si>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</si>
  <si>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</si>
  <si>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</si>
  <si>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</si>
  <si>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</si>
  <si>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</si>
  <si>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</si>
  <si>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</si>
  <si>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</si>
  <si>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</si>
  <si>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</si>
  <si>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</si>
  <si>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</si>
  <si>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</si>
  <si>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</si>
  <si>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</si>
  <si>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</si>
  <si>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</si>
  <si>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</si>
  <si>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</si>
  <si>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</si>
  <si>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</si>
  <si>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</si>
  <si>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</si>
  <si>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</si>
  <si>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</si>
  <si>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</si>
  <si>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</si>
  <si>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</si>
  <si>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</si>
  <si>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</si>
  <si>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</si>
  <si>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</si>
  <si>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</si>
  <si>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</si>
  <si>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</si>
  <si>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</si>
  <si>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</si>
  <si>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</si>
  <si>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</si>
  <si>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</si>
  <si>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</si>
  <si>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</si>
  <si>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</si>
  <si>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</si>
  <si>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</si>
  <si>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</si>
  <si>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</si>
  <si>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</si>
  <si>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</si>
  <si>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</si>
  <si>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</si>
  <si>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</si>
  <si>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</si>
  <si>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</si>
  <si>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</si>
  <si>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</si>
  <si>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</si>
  <si>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</si>
  <si>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</si>
  <si>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</si>
  <si>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</si>
  <si>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</si>
  <si>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</si>
  <si>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</si>
  <si>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</si>
  <si>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</si>
  <si>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</si>
  <si>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</si>
  <si>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</si>
  <si>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</si>
  <si>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</si>
  <si>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</si>
  <si>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</si>
  <si>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</si>
  <si>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</si>
  <si>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</si>
  <si>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</si>
  <si>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</si>
  <si>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</si>
  <si>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</si>
  <si>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</si>
  <si>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</si>
  <si>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</si>
  <si>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</si>
  <si>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</si>
  <si>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</si>
  <si>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</si>
  <si>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</si>
  <si>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</si>
  <si>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</si>
  <si>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</si>
  <si>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</si>
  <si>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</si>
  <si>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</si>
  <si>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</si>
  <si>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</si>
  <si>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</si>
  <si>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</si>
  <si>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</si>
  <si>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</si>
  <si>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</si>
  <si>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</si>
  <si>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</si>
  <si>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</si>
  <si>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</si>
  <si>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</si>
  <si>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</si>
  <si>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</si>
  <si>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</si>
  <si>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</si>
  <si>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</si>
  <si>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</si>
  <si>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</si>
  <si>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</si>
  <si>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</si>
  <si>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</si>
  <si>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</si>
  <si>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</si>
  <si>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</si>
  <si>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</si>
  <si>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</si>
  <si>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</si>
  <si>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</si>
  <si>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</si>
  <si>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</si>
  <si>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</si>
  <si>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</si>
  <si>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</si>
  <si>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</si>
  <si>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</si>
  <si>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</si>
  <si>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</si>
  <si>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</si>
  <si>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</si>
  <si>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</si>
  <si>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</si>
  <si>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</si>
  <si>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</si>
  <si>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</si>
  <si>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</si>
  <si>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</si>
  <si>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</si>
  <si>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</si>
  <si>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</si>
  <si>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</si>
  <si>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</si>
  <si>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</si>
  <si>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</si>
  <si>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</si>
  <si>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</si>
  <si>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</si>
  <si>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</si>
  <si>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</si>
  <si>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</si>
  <si>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</si>
  <si>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</si>
  <si>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</si>
  <si>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</si>
  <si>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</si>
  <si>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</si>
  <si>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</si>
  <si>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</si>
  <si>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</si>
  <si>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</si>
  <si>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</si>
  <si>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</si>
  <si>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</si>
  <si>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</si>
  <si>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</si>
  <si>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</si>
  <si>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</si>
  <si>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</si>
  <si>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</si>
  <si>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</si>
  <si>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</si>
  <si>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</si>
  <si>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</si>
  <si>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</si>
  <si>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</si>
  <si>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</si>
  <si>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</si>
  <si>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</si>
  <si>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</si>
  <si>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</si>
  <si>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</si>
  <si>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</si>
  <si>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</si>
  <si>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</si>
  <si>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</si>
  <si>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</si>
  <si>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</si>
  <si>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</si>
  <si>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</si>
  <si>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</si>
  <si>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</si>
  <si>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</si>
  <si>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</si>
  <si>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</si>
  <si>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</si>
  <si>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</si>
  <si>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</si>
  <si>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</si>
  <si>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</si>
  <si>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</si>
  <si>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</si>
  <si>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</si>
  <si>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</si>
  <si>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</si>
  <si>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</si>
  <si>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</si>
  <si>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</si>
  <si>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</si>
  <si>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</si>
  <si>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</si>
  <si>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</si>
  <si>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</si>
  <si>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</si>
  <si>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</si>
  <si>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</si>
  <si>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</si>
  <si>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</si>
  <si>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</si>
  <si>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</si>
  <si>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</si>
  <si>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</si>
  <si>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</si>
  <si>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</si>
  <si>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</si>
  <si>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</si>
  <si>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</si>
  <si>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</si>
  <si>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</si>
  <si>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</si>
  <si>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</si>
  <si>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</si>
  <si>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</si>
  <si>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</si>
  <si>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</si>
  <si>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</si>
  <si>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</si>
  <si>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</si>
  <si>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</si>
  <si>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</si>
  <si>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</si>
  <si>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</si>
  <si>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</si>
  <si>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</si>
  <si>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</si>
  <si>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</si>
  <si>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</si>
  <si>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</si>
  <si>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</si>
  <si>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</si>
  <si>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</si>
  <si>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</si>
  <si>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</si>
  <si>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</si>
  <si>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</si>
  <si>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</si>
  <si>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</si>
  <si>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</si>
  <si>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</si>
  <si>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</si>
  <si>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</si>
  <si>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</si>
  <si>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</si>
  <si>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</si>
  <si>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</si>
  <si>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</si>
  <si>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</si>
  <si>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</si>
  <si>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</si>
  <si>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</si>
  <si>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</si>
  <si>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</si>
  <si>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</si>
  <si>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</si>
  <si>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</si>
  <si>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</si>
  <si>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</si>
  <si>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</si>
  <si>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</si>
  <si>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</si>
  <si>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</si>
  <si>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</si>
  <si>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</si>
  <si>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</si>
  <si>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</si>
  <si>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</si>
  <si>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</si>
  <si>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</si>
  <si>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</si>
  <si>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</si>
  <si>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</si>
  <si>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</si>
  <si>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</si>
  <si>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</si>
  <si>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</si>
  <si>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</si>
  <si>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</si>
  <si>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</si>
  <si>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</si>
  <si>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</si>
  <si>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</si>
  <si>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</si>
  <si>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</si>
  <si>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</si>
  <si>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</si>
  <si>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</si>
  <si>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</si>
  <si>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</si>
  <si>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</si>
  <si>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</si>
  <si>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</si>
  <si>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</si>
  <si>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</si>
  <si>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</si>
  <si>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</si>
  <si>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</si>
  <si>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</si>
  <si>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</si>
  <si>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</si>
  <si>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</si>
  <si>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</si>
  <si>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</si>
  <si>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</si>
  <si>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</si>
  <si>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</si>
  <si>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</si>
  <si>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</si>
  <si>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</si>
  <si>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</si>
  <si>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</si>
  <si>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</si>
  <si>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</si>
  <si>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</si>
  <si>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</si>
  <si>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</si>
  <si>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</si>
  <si>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</si>
  <si>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</si>
  <si>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</si>
  <si>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</si>
  <si>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</si>
  <si>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</si>
  <si>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</si>
  <si>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</si>
  <si>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</si>
  <si>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</si>
  <si>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</si>
  <si>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</si>
  <si>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</si>
  <si>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</si>
  <si>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</si>
  <si>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</si>
  <si>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</si>
  <si>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</si>
  <si>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</si>
  <si>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</si>
  <si>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</si>
  <si>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</si>
  <si>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</si>
  <si>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</si>
  <si>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</si>
  <si>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</si>
  <si>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</si>
  <si>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</si>
  <si>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</si>
  <si>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</si>
  <si>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</si>
  <si>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</si>
  <si>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</si>
  <si>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</si>
  <si>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</si>
  <si>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</si>
  <si>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</si>
  <si>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</si>
  <si>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</si>
  <si>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</si>
  <si>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</si>
  <si>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</si>
  <si>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</si>
  <si>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</si>
  <si>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</si>
  <si>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</si>
  <si>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</si>
  <si>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</si>
  <si>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</si>
  <si>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</si>
  <si>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</si>
  <si>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</si>
  <si>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</si>
  <si>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</si>
  <si>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</si>
  <si>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</si>
  <si>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</si>
  <si>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</si>
  <si>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</si>
  <si>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</si>
  <si>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</si>
  <si>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</si>
  <si>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</si>
  <si>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</si>
  <si>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</si>
  <si>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</si>
  <si>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</si>
  <si>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</si>
  <si>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</si>
  <si>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</si>
  <si>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</si>
  <si>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</si>
  <si>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</si>
  <si>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</si>
  <si>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</si>
  <si>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</si>
  <si>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</si>
  <si>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</si>
  <si>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</si>
  <si>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</si>
  <si>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</si>
  <si>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</si>
  <si>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</si>
  <si>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</si>
  <si>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</si>
  <si>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</si>
  <si>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</si>
  <si>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</si>
  <si>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</si>
  <si>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</si>
  <si>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</si>
  <si>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</si>
  <si>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</si>
  <si>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</si>
  <si>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</si>
  <si>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</si>
  <si>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</si>
  <si>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</si>
  <si>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</si>
  <si>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</si>
  <si>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</si>
  <si>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</si>
  <si>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</si>
  <si>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</si>
  <si>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</si>
  <si>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</si>
  <si>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</si>
  <si>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</si>
  <si>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</si>
  <si>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</si>
  <si>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</si>
  <si>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</si>
  <si>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</si>
  <si>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</si>
  <si>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</si>
  <si>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</si>
  <si>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</si>
  <si>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</si>
  <si>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</si>
  <si>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</si>
  <si>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</si>
  <si>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</si>
  <si>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</si>
  <si>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</si>
  <si>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</si>
  <si>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</si>
  <si>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</si>
  <si>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</si>
  <si>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</si>
  <si>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</si>
  <si>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</si>
  <si>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</si>
  <si>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</si>
  <si>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</si>
  <si>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</si>
  <si>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</si>
  <si>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</si>
  <si>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</si>
  <si>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</si>
  <si>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</si>
  <si>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</si>
  <si>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</si>
  <si>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</si>
  <si>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</si>
  <si>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</si>
  <si>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</si>
  <si>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</si>
  <si>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</si>
  <si>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</si>
  <si>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</si>
  <si>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</si>
  <si>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</si>
  <si>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</si>
  <si>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</si>
  <si>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</si>
  <si>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</si>
  <si>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</si>
  <si>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</si>
  <si>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</si>
  <si>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</si>
  <si>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</si>
  <si>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</si>
  <si>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</si>
  <si>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</si>
  <si>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</si>
  <si>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</si>
  <si>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</si>
  <si>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</si>
  <si>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</si>
  <si>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</si>
  <si>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</si>
  <si>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</si>
  <si>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</si>
  <si>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</si>
  <si>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</si>
  <si>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</si>
  <si>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</si>
  <si>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</si>
  <si>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</si>
  <si>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</si>
  <si>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</si>
  <si>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</si>
  <si>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</si>
  <si>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</si>
  <si>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</si>
  <si>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</si>
  <si>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</si>
  <si>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</si>
  <si>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</si>
  <si>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</si>
  <si>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</si>
  <si>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</si>
  <si>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</si>
  <si>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</si>
  <si>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</si>
  <si>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</si>
  <si>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</si>
  <si>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</si>
  <si>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</si>
  <si>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</si>
  <si>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</si>
  <si>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</si>
  <si>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</si>
  <si>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</si>
  <si>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</si>
  <si>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</si>
  <si>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</si>
  <si>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</si>
  <si>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</si>
  <si>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</si>
  <si>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</si>
  <si>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</si>
  <si>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</si>
  <si>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</si>
  <si>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</si>
  <si>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</si>
  <si>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</si>
  <si>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</si>
  <si>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</si>
  <si>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</si>
  <si>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</si>
  <si>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</si>
  <si>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</si>
  <si>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</si>
  <si>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</si>
  <si>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</si>
  <si>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</si>
  <si>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</si>
  <si>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</si>
  <si>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</si>
  <si>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</si>
  <si>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</si>
  <si>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</si>
  <si>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</si>
  <si>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</si>
  <si>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</si>
  <si>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</si>
  <si>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</si>
  <si>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</si>
  <si>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</si>
  <si>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</si>
  <si>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</si>
  <si>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</si>
  <si>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</si>
  <si>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</si>
  <si>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</si>
  <si>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</si>
  <si>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</si>
  <si>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</si>
  <si>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</si>
  <si>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</si>
  <si>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</si>
  <si>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</si>
  <si>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</si>
  <si>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</si>
  <si>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</si>
  <si>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</si>
  <si>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</si>
  <si>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</si>
  <si>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</si>
  <si>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</si>
  <si>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</si>
  <si>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</si>
  <si>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</si>
  <si>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</si>
  <si>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</si>
  <si>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</si>
  <si>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</si>
  <si>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</si>
  <si>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</si>
  <si>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</si>
  <si>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</si>
  <si>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</si>
  <si>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</si>
  <si>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</si>
  <si>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</si>
  <si>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</si>
  <si>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</si>
  <si>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</si>
  <si>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</si>
  <si>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</si>
  <si>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</si>
  <si>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</si>
  <si>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</si>
  <si>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</si>
  <si>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</si>
  <si>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</si>
  <si>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</si>
  <si>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</si>
  <si>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</si>
  <si>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</si>
  <si>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</si>
  <si>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</si>
  <si>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</si>
  <si>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</si>
  <si>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</si>
  <si>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</si>
  <si>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</si>
  <si>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</si>
  <si>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</si>
  <si>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</si>
  <si>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</si>
  <si>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</si>
  <si>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</si>
  <si>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</si>
  <si>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</si>
  <si>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</si>
  <si>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</si>
  <si>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</si>
  <si>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</si>
  <si>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</si>
  <si>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</si>
  <si>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</si>
  <si>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</si>
  <si>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</si>
  <si>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</si>
  <si>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</si>
  <si>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</si>
  <si>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</si>
  <si>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</si>
  <si>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</si>
  <si>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</si>
  <si>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</si>
  <si>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</si>
  <si>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</si>
  <si>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</si>
  <si>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</si>
  <si>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</si>
  <si>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</si>
  <si>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</si>
  <si>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</si>
  <si>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</si>
  <si>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</si>
  <si>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</si>
  <si>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</si>
  <si>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</si>
  <si>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</si>
  <si>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</si>
  <si>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</si>
  <si>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</si>
  <si>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</si>
  <si>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</si>
  <si>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</si>
  <si>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</si>
  <si>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</si>
  <si>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</si>
  <si>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</si>
  <si>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</si>
  <si>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</si>
  <si>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</si>
  <si>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</si>
  <si>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</si>
  <si>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</si>
  <si>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</si>
  <si>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</si>
  <si>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</si>
  <si>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</si>
  <si>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</si>
  <si>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</si>
  <si>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</si>
  <si>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</si>
  <si>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</si>
  <si>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</si>
  <si>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</si>
  <si>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</si>
  <si>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</si>
  <si>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</si>
  <si>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</si>
  <si>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</si>
  <si>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</si>
  <si>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</si>
  <si>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</si>
  <si>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</si>
  <si>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</si>
  <si>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</si>
  <si>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</si>
  <si>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</si>
  <si>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</si>
  <si>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</si>
  <si>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</si>
  <si>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</si>
  <si>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</si>
  <si>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</si>
  <si>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</si>
  <si>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</si>
  <si>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</si>
  <si>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</si>
  <si>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</si>
  <si>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</si>
  <si>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</si>
  <si>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</si>
  <si>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</si>
  <si>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</si>
  <si>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</si>
  <si>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</si>
  <si>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</si>
  <si>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</si>
  <si>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</si>
  <si>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</si>
  <si>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</si>
  <si>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</si>
  <si>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</si>
  <si>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</si>
  <si>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</si>
  <si>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</si>
  <si>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</si>
  <si>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</si>
  <si>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</si>
  <si>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</si>
  <si>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</si>
  <si>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</si>
  <si>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</si>
  <si>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</si>
  <si>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</si>
  <si>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</si>
  <si>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</si>
  <si>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</si>
  <si>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</si>
  <si>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</si>
  <si>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</si>
  <si>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</si>
  <si>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</si>
  <si>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</si>
  <si>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</si>
  <si>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</si>
  <si>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</si>
  <si>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</si>
  <si>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</si>
  <si>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</si>
  <si>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</si>
  <si>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</si>
  <si>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</si>
  <si>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</si>
  <si>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</si>
  <si>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</si>
  <si>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</si>
  <si>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</si>
  <si>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</si>
  <si>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</si>
  <si>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</si>
  <si>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</si>
  <si>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</si>
  <si>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</si>
  <si>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</si>
  <si>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</si>
  <si>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</si>
  <si>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</si>
  <si>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</si>
  <si>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</si>
  <si>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</si>
  <si>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</si>
  <si>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</si>
  <si>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</si>
  <si>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</si>
  <si>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</si>
  <si>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</si>
  <si>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</si>
  <si>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</si>
  <si>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</si>
  <si>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</si>
  <si>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</si>
  <si>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</si>
  <si>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</si>
  <si>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</si>
  <si>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</si>
  <si>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</si>
  <si>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</si>
  <si>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</si>
  <si>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</si>
  <si>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</si>
  <si>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</si>
  <si>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</si>
  <si>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</si>
  <si>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</si>
  <si>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</si>
  <si>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</si>
  <si>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</si>
  <si>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</si>
  <si>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</si>
  <si>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</si>
  <si>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</si>
  <si>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</si>
  <si>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</si>
  <si>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</si>
  <si>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</si>
  <si>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</si>
  <si>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</si>
  <si>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</si>
  <si>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</si>
  <si>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</si>
  <si>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</si>
  <si>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</si>
  <si>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</si>
  <si>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</si>
  <si>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</si>
  <si>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</si>
  <si>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</si>
  <si>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</si>
  <si>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</si>
  <si>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</si>
  <si>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</si>
  <si>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</si>
  <si>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</si>
  <si>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</si>
  <si>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</si>
  <si>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</si>
  <si>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</si>
  <si>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</si>
  <si>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</si>
  <si>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</si>
  <si>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</si>
  <si>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</si>
  <si>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</si>
  <si>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</si>
  <si>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</si>
  <si>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</si>
  <si>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</si>
  <si>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</si>
  <si>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</si>
  <si>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</si>
  <si>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</si>
  <si>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</si>
  <si>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</si>
  <si>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</si>
  <si>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</si>
  <si>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</si>
  <si>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</si>
  <si>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</si>
  <si>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</si>
  <si>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</si>
  <si>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</si>
  <si>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</si>
  <si>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</si>
  <si>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</si>
  <si>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</si>
  <si>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</si>
  <si>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</si>
  <si>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</si>
  <si>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</si>
  <si>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</si>
  <si>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</si>
  <si>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</si>
  <si>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</si>
  <si>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</si>
  <si>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</si>
  <si>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</si>
  <si>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</si>
  <si>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</si>
  <si>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</si>
  <si>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</si>
  <si>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</si>
  <si>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</si>
  <si>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</si>
  <si>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</si>
  <si>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</si>
  <si>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</si>
  <si>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</si>
  <si>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</si>
  <si>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</si>
  <si>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</si>
  <si>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</si>
  <si>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</si>
  <si>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</si>
  <si>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</si>
  <si>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</si>
  <si>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</si>
  <si>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</si>
  <si>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</si>
  <si>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</si>
  <si>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</si>
  <si>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</si>
  <si>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</si>
  <si>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</si>
  <si>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</si>
  <si>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</si>
  <si>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</si>
  <si>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</si>
  <si>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</si>
  <si>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</si>
  <si>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</si>
  <si>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</si>
  <si>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</si>
  <si>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</si>
  <si>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</si>
  <si>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</si>
  <si>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</si>
  <si>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</si>
  <si>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</si>
  <si>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</si>
  <si>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</si>
  <si>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</si>
  <si>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</si>
  <si>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</si>
  <si>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</si>
  <si>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</si>
  <si>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</si>
  <si>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</si>
  <si>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</si>
  <si>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</si>
  <si>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</si>
  <si>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</si>
  <si>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</si>
  <si>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</si>
  <si>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</si>
  <si>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</si>
  <si>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</si>
  <si>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</si>
  <si>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</si>
  <si>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</si>
  <si>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</si>
  <si>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</si>
  <si>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</si>
  <si>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</si>
  <si>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</si>
  <si>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</si>
  <si>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</si>
  <si>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</si>
  <si>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</si>
  <si>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</si>
  <si>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</si>
  <si>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</si>
  <si>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</si>
  <si>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</si>
  <si>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</si>
  <si>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</si>
  <si>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</si>
  <si>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</si>
  <si>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</si>
  <si>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</si>
  <si>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</si>
  <si>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</si>
  <si>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</si>
  <si>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</si>
  <si>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</si>
  <si>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</si>
  <si>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</si>
  <si>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</si>
  <si>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</si>
  <si>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</si>
  <si>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</si>
  <si>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</si>
  <si>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</si>
  <si>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</si>
  <si>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</si>
  <si>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</si>
  <si>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</si>
  <si>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</si>
  <si>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</si>
  <si>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</si>
  <si>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</si>
  <si>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</si>
  <si>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</si>
  <si>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</si>
  <si>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</si>
  <si>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</si>
  <si>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</si>
  <si>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</si>
  <si>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</si>
  <si>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</si>
  <si>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</si>
  <si>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</si>
  <si>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</si>
  <si>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</si>
  <si>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</si>
  <si>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</si>
  <si>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</si>
  <si>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</si>
  <si>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</si>
  <si>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</si>
  <si>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</si>
  <si>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</si>
  <si>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</si>
  <si>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</si>
  <si>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</si>
  <si>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</si>
  <si>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</si>
  <si>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</si>
  <si>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</si>
  <si>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</si>
  <si>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</si>
  <si>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</si>
  <si>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</si>
  <si>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</si>
  <si>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</si>
  <si>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</si>
  <si>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</si>
  <si>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</si>
  <si>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</si>
  <si>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</si>
  <si>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</si>
  <si>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</si>
  <si>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</si>
  <si>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</si>
  <si>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</si>
  <si>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</si>
  <si>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</si>
  <si>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</si>
  <si>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</si>
  <si>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</si>
  <si>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</si>
  <si>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</si>
  <si>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</si>
  <si>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</si>
  <si>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</si>
  <si>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</si>
  <si>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</si>
  <si>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</si>
  <si>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</si>
  <si>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</si>
  <si>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</si>
  <si>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</si>
  <si>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</si>
  <si>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</si>
  <si>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</si>
  <si>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</si>
  <si>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</si>
  <si>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</si>
  <si>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</si>
  <si>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</si>
  <si>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</si>
  <si>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</si>
  <si>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</si>
  <si>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</si>
  <si>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</si>
  <si>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</si>
  <si>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</si>
  <si>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</si>
  <si>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</si>
  <si>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</si>
  <si>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</si>
  <si>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</si>
  <si>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</si>
  <si>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</si>
  <si>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</si>
  <si>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</si>
  <si>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</si>
  <si>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</si>
  <si>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</si>
  <si>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</si>
  <si>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</si>
  <si>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</si>
  <si>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</si>
  <si>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</si>
  <si>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</si>
  <si>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</si>
  <si>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</si>
  <si>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</si>
  <si>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</si>
  <si>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</si>
  <si>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</si>
  <si>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</si>
  <si>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</si>
  <si>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</si>
  <si>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</si>
  <si>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</si>
  <si>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</si>
  <si>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</si>
  <si>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</si>
  <si>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</si>
  <si>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</si>
  <si>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</si>
  <si>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</si>
  <si>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</si>
  <si>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</si>
  <si>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</si>
  <si>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</si>
  <si>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</si>
  <si>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</si>
  <si>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</si>
  <si>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</si>
  <si>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</si>
  <si>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</si>
  <si>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</si>
  <si>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</si>
  <si>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</si>
  <si>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</si>
  <si>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</si>
  <si>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</si>
  <si>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</si>
  <si>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</si>
  <si>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</si>
  <si>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</si>
  <si>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</si>
  <si>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</si>
  <si>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</si>
  <si>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</si>
  <si>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</si>
  <si>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</si>
  <si>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</si>
  <si>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</si>
  <si>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</si>
  <si>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</si>
  <si>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</si>
  <si>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</si>
  <si>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</si>
  <si>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</si>
  <si>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</si>
  <si>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</si>
  <si>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</si>
  <si>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</si>
  <si>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</si>
  <si>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</si>
  <si>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</si>
  <si>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</si>
  <si>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</si>
  <si>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</si>
  <si>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</si>
  <si>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</si>
  <si>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</si>
  <si>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</si>
  <si>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</si>
  <si>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</si>
  <si>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</si>
  <si>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</si>
  <si>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</si>
  <si>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</si>
  <si>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</si>
  <si>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</si>
  <si>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</si>
  <si>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</si>
  <si>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</si>
  <si>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</si>
  <si>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</si>
  <si>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</si>
  <si>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</si>
  <si>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</si>
  <si>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</si>
  <si>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</si>
  <si>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</si>
  <si>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</si>
  <si>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</si>
  <si>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</si>
  <si>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</si>
  <si>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</si>
  <si>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</si>
  <si>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</si>
  <si>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</si>
  <si>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</si>
  <si>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</si>
  <si>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</si>
  <si>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</si>
  <si>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</si>
  <si>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</si>
  <si>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</si>
  <si>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</si>
  <si>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</si>
  <si>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</si>
  <si>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</si>
  <si>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</si>
  <si>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</si>
  <si>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</si>
  <si>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</si>
  <si>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</si>
  <si>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</si>
  <si>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</si>
  <si>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</si>
  <si>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</si>
  <si>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</si>
  <si>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</si>
  <si>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</si>
  <si>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</si>
  <si>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</si>
  <si>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</si>
  <si>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</si>
  <si>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</si>
  <si>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</si>
  <si>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</si>
  <si>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</si>
  <si>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</si>
  <si>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</si>
  <si>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</si>
  <si>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</si>
  <si>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</si>
  <si>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</si>
  <si>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</si>
  <si>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</si>
  <si>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</si>
  <si>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</si>
  <si>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</si>
  <si>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</si>
  <si>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</si>
  <si>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</si>
  <si>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</si>
  <si>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</si>
  <si>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</si>
  <si>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</si>
  <si>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</si>
  <si>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</si>
  <si>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</si>
  <si>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</si>
  <si>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</si>
  <si>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</si>
  <si>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</si>
  <si>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</si>
  <si>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</si>
  <si>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</si>
  <si>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</si>
  <si>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</si>
  <si>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</si>
  <si>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</si>
  <si>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</si>
  <si>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</si>
  <si>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</si>
  <si>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</si>
  <si>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</si>
  <si>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</si>
  <si>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</si>
  <si>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</si>
  <si>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</si>
  <si>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</si>
  <si>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</si>
  <si>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</si>
  <si>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</si>
  <si>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</si>
  <si>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</si>
  <si>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</si>
  <si>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</si>
  <si>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</si>
  <si>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</si>
  <si>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</si>
  <si>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</si>
  <si>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</si>
  <si>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</si>
  <si>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</si>
  <si>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</si>
  <si>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</si>
  <si>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</si>
  <si>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</si>
  <si>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</si>
  <si>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</si>
  <si>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</si>
  <si>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</si>
  <si>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</si>
  <si>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</si>
  <si>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</si>
  <si>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</si>
  <si>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</si>
  <si>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</si>
  <si>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</si>
  <si>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</si>
  <si>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</si>
  <si>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</si>
  <si>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</si>
  <si>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</si>
  <si>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</si>
  <si>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</si>
  <si>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</si>
  <si>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</si>
  <si>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</si>
  <si>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</si>
  <si>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</si>
  <si>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</si>
  <si>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</si>
  <si>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</si>
  <si>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</si>
  <si>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</si>
  <si>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</si>
  <si>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</si>
  <si>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</si>
  <si>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</si>
  <si>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</si>
  <si>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</si>
  <si>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</si>
  <si>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</si>
  <si>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</si>
  <si>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</si>
  <si>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</si>
  <si>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</si>
  <si>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</si>
  <si>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</si>
  <si>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</si>
  <si>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</si>
  <si>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</si>
  <si>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</si>
  <si>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</si>
  <si>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</si>
  <si>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</si>
  <si>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</si>
  <si>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</si>
  <si>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</si>
  <si>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</si>
  <si>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</si>
  <si>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</si>
  <si>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</si>
  <si>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</si>
  <si>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</si>
  <si>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</si>
  <si>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</si>
  <si>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</si>
  <si>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</si>
  <si>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</si>
  <si>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</si>
  <si>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</si>
  <si>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</si>
  <si>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</si>
  <si>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</si>
  <si>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</si>
  <si>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</si>
  <si>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</si>
  <si>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</si>
  <si>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</si>
  <si>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</si>
  <si>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</si>
  <si>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</si>
  <si>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</si>
  <si>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</si>
  <si>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</si>
  <si>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</si>
  <si>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</si>
  <si>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</si>
  <si>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</si>
  <si>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</si>
  <si>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</si>
  <si>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</si>
  <si>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</si>
  <si>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</si>
  <si>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</si>
  <si>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</si>
  <si>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</si>
  <si>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</si>
  <si>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</si>
  <si>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</si>
  <si>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</si>
  <si>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</si>
  <si>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</si>
  <si>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</si>
  <si>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</si>
  <si>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</si>
  <si>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</si>
  <si>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</si>
  <si>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</si>
  <si>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</si>
  <si>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</si>
  <si>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</si>
  <si>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</si>
  <si>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</si>
  <si>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</si>
  <si>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</si>
  <si>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</si>
  <si>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</si>
  <si>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</si>
  <si>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</si>
  <si>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</si>
  <si>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</si>
  <si>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</si>
  <si>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</si>
  <si>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</si>
  <si>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</si>
  <si>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</si>
  <si>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</si>
  <si>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</si>
  <si>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</si>
  <si>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</si>
  <si>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</si>
  <si>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</si>
  <si>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</si>
  <si>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</si>
  <si>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</si>
  <si>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</si>
  <si>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</si>
  <si>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</si>
  <si>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</si>
  <si>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</si>
  <si>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</si>
  <si>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</si>
  <si>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</si>
  <si>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</si>
  <si>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</si>
  <si>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</si>
  <si>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</si>
  <si>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</si>
  <si>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</si>
  <si>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</si>
  <si>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</si>
  <si>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</si>
  <si>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</si>
  <si>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</si>
  <si>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</si>
  <si>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</si>
  <si>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</si>
  <si>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</si>
  <si>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</si>
  <si>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</si>
  <si>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</si>
  <si>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</si>
  <si>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</si>
  <si>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</si>
  <si>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</si>
  <si>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</si>
  <si>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</si>
  <si>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</si>
  <si>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</si>
  <si>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</si>
  <si>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</si>
  <si>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</si>
  <si>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</si>
  <si>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</si>
  <si>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</si>
  <si>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</si>
  <si>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</si>
  <si>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</si>
  <si>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</si>
  <si>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</si>
  <si>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</si>
  <si>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</si>
  <si>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</si>
  <si>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</si>
  <si>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</si>
  <si>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</si>
  <si>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</si>
  <si>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</si>
  <si>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</si>
  <si>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</si>
  <si>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</si>
  <si>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</si>
  <si>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</si>
  <si>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</si>
  <si>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</si>
  <si>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</si>
  <si>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</si>
  <si>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</si>
  <si>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</si>
  <si>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</si>
  <si>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</si>
  <si>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</si>
  <si>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</si>
  <si>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</si>
  <si>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</si>
  <si>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</si>
  <si>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</si>
  <si>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</si>
  <si>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</si>
  <si>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</si>
  <si>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</si>
  <si>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</si>
  <si>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</si>
  <si>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</si>
  <si>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</si>
  <si>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</si>
  <si>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</si>
  <si>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</si>
  <si>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</si>
  <si>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</si>
  <si>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</si>
  <si>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</si>
  <si>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</si>
  <si>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</si>
  <si>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</si>
  <si>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</si>
  <si>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</si>
  <si>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</si>
  <si>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</si>
  <si>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</si>
  <si>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</si>
  <si>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</si>
  <si>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</si>
  <si>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</si>
  <si>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</si>
  <si>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</si>
  <si>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</si>
  <si>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</si>
  <si>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</si>
  <si>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</si>
  <si>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</si>
  <si>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</si>
  <si>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</si>
  <si>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</si>
  <si>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</si>
  <si>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</si>
  <si>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</si>
  <si>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</si>
  <si>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</si>
  <si>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</si>
  <si>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</si>
  <si>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</si>
  <si>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</si>
  <si>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</si>
  <si>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</si>
  <si>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</si>
  <si>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</si>
  <si>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</si>
  <si>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</si>
  <si>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</si>
  <si>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</si>
  <si>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</si>
  <si>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</si>
  <si>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</si>
  <si>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</si>
  <si>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</si>
  <si>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</si>
  <si>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</si>
  <si>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</si>
  <si>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</si>
  <si>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</si>
  <si>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</si>
  <si>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</si>
  <si>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</si>
  <si>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</si>
  <si>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</si>
  <si>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</si>
  <si>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</si>
  <si>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</si>
  <si>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</si>
  <si>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</si>
  <si>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</si>
  <si>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</si>
  <si>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</si>
  <si>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</si>
  <si>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</si>
  <si>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</si>
  <si>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</si>
  <si>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</si>
  <si>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</si>
  <si>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</si>
  <si>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</si>
  <si>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</si>
  <si>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</si>
  <si>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</si>
  <si>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</si>
  <si>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</si>
  <si>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</si>
  <si>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</si>
  <si>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</si>
  <si>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</si>
  <si>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</si>
  <si>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</si>
  <si>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</si>
  <si>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</si>
  <si>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</si>
  <si>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</si>
  <si>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</si>
  <si>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</si>
  <si>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</si>
  <si>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</si>
  <si>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</si>
  <si>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</si>
  <si>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</si>
  <si>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</si>
  <si>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</si>
  <si>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</si>
  <si>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</si>
  <si>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</si>
  <si>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</si>
  <si>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</si>
  <si>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</si>
  <si>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</si>
  <si>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</si>
  <si>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</si>
  <si>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</si>
  <si>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</si>
  <si>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</si>
  <si>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</si>
  <si>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</si>
  <si>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</si>
  <si>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</si>
  <si>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</si>
  <si>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</si>
  <si>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</si>
  <si>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</si>
  <si>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</si>
  <si>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</si>
  <si>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</si>
  <si>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</si>
  <si>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</si>
  <si>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</si>
  <si>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</si>
  <si>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</si>
  <si>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</si>
  <si>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</si>
  <si>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</si>
  <si>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</si>
  <si>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</si>
  <si>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</si>
  <si>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</si>
  <si>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</si>
  <si>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</si>
  <si>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</si>
  <si>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</si>
  <si>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</si>
  <si>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</si>
  <si>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</si>
  <si>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</si>
  <si>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</si>
  <si>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</si>
  <si>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</si>
  <si>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</si>
  <si>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</si>
  <si>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</si>
  <si>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</si>
  <si>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</si>
  <si>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</si>
  <si>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</si>
  <si>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</si>
  <si>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</si>
  <si>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</si>
  <si>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</si>
  <si>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</si>
  <si>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</si>
  <si>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</si>
  <si>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</si>
  <si>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</si>
  <si>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</si>
  <si>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</si>
  <si>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</si>
  <si>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</si>
  <si>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</si>
  <si>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</si>
  <si>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</si>
  <si>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</si>
  <si>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</si>
  <si>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</si>
  <si>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</si>
  <si>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</si>
  <si>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</si>
  <si>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</si>
  <si>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</si>
  <si>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</si>
  <si>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</si>
  <si>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</si>
  <si>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</si>
  <si>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</si>
  <si>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</si>
  <si>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</si>
  <si>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</si>
  <si>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</si>
  <si>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</si>
  <si>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</si>
  <si>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</si>
  <si>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</si>
  <si>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</si>
  <si>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</si>
  <si>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</si>
  <si>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</si>
  <si>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</si>
  <si>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</si>
  <si>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</si>
  <si>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</si>
  <si>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</si>
  <si>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</si>
  <si>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</si>
  <si>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</si>
  <si>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</si>
  <si>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</si>
  <si>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</si>
  <si>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</si>
  <si>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</si>
  <si>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</si>
  <si>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</si>
  <si>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</si>
  <si>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</si>
  <si>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</si>
  <si>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</si>
  <si>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</si>
  <si>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</si>
  <si>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</si>
  <si>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</si>
  <si>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</si>
  <si>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</si>
  <si>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</si>
  <si>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</si>
  <si>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</si>
  <si>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</si>
  <si>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</si>
  <si>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</si>
  <si>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</si>
  <si>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</si>
  <si>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</si>
  <si>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</si>
  <si>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</si>
  <si>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</si>
  <si>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</si>
  <si>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</si>
  <si>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</si>
  <si>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</si>
  <si>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</si>
  <si>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</si>
  <si>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</si>
  <si>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</si>
  <si>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</si>
  <si>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</si>
  <si>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</si>
  <si>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</si>
  <si>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</si>
  <si>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</si>
  <si>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</si>
  <si>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</si>
  <si>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</si>
  <si>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</si>
  <si>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</si>
  <si>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</si>
  <si>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</si>
  <si>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</si>
  <si>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</si>
  <si>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</si>
  <si>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</si>
  <si>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</si>
  <si>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</si>
  <si>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</si>
  <si>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</si>
  <si>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</si>
  <si>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</si>
  <si>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</si>
  <si>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</si>
  <si>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</si>
  <si>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</si>
  <si>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</si>
  <si>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</si>
  <si>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</si>
  <si>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</si>
  <si>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</si>
  <si>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</si>
  <si>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</si>
  <si>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</si>
  <si>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</si>
  <si>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</si>
  <si>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</si>
  <si>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</si>
  <si>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</si>
  <si>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</si>
  <si>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</si>
  <si>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</si>
  <si>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</si>
  <si>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</si>
  <si>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</si>
  <si>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</si>
  <si>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</si>
  <si>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</si>
  <si>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</si>
  <si>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</si>
  <si>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</si>
  <si>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</si>
  <si>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</si>
  <si>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</si>
  <si>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</si>
  <si>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</si>
  <si>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</si>
  <si>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</si>
  <si>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</si>
  <si>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</si>
  <si>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</si>
  <si>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</si>
  <si>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</si>
  <si>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</si>
  <si>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</si>
  <si>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</si>
  <si>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</si>
  <si>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</si>
  <si>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</si>
  <si>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</si>
  <si>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</si>
  <si>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</si>
  <si>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</si>
  <si>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</si>
  <si>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</si>
  <si>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</si>
  <si>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</si>
  <si>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</si>
  <si>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</si>
  <si>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</si>
  <si>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</si>
  <si>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</si>
  <si>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</si>
  <si>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</si>
  <si>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</si>
  <si>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</si>
  <si>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</si>
  <si>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</si>
  <si>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</si>
  <si>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</si>
  <si>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</si>
  <si>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</si>
  <si>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</si>
  <si>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</si>
  <si>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</si>
  <si>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</si>
  <si>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</si>
  <si>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</si>
  <si>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</si>
  <si>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</si>
  <si>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</si>
  <si>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</si>
  <si>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</si>
  <si>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</si>
  <si>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</si>
  <si>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</si>
  <si>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</si>
  <si>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</si>
  <si>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</si>
  <si>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</si>
  <si>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</si>
  <si>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</si>
  <si>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</si>
  <si>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</si>
  <si>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</si>
  <si>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</si>
  <si>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</si>
  <si>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</si>
  <si>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</si>
  <si>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</si>
  <si>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</si>
  <si>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</si>
  <si>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</si>
  <si>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</si>
  <si>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</si>
  <si>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</si>
  <si>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</si>
  <si>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</si>
  <si>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</si>
  <si>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</si>
  <si>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</si>
  <si>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</si>
  <si>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</si>
  <si>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</si>
  <si>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</si>
  <si>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</si>
  <si>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</si>
  <si>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</si>
  <si>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</si>
  <si>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</si>
  <si>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</si>
  <si>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</si>
  <si>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</si>
  <si>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</si>
  <si>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</si>
  <si>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</si>
  <si>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</si>
  <si>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</si>
  <si>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</si>
  <si>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</si>
  <si>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</si>
  <si>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</si>
  <si>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</si>
  <si>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</si>
  <si>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</si>
  <si>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</si>
  <si>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</si>
  <si>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</si>
  <si>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</si>
  <si>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</si>
  <si>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</si>
  <si>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</si>
  <si>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</si>
  <si>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</si>
  <si>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</si>
  <si>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</si>
  <si>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</si>
  <si>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</si>
  <si>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</si>
  <si>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</si>
  <si>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</si>
  <si>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</si>
  <si>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</si>
  <si>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</si>
  <si>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</si>
  <si>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</si>
  <si>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</si>
  <si>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</si>
  <si>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</si>
  <si>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</si>
  <si>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</si>
  <si>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</si>
  <si>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</si>
  <si>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</si>
  <si>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</si>
  <si>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</si>
  <si>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</si>
  <si>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</si>
  <si>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</si>
  <si>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</si>
  <si>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</si>
  <si>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</si>
  <si>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</si>
  <si>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</si>
  <si>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</si>
  <si>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</si>
  <si>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</si>
  <si>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</si>
  <si>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</si>
  <si>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</si>
  <si>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</si>
  <si>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</si>
  <si>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</si>
  <si>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</si>
  <si>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</si>
  <si>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</si>
  <si>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</si>
  <si>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</si>
  <si>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</si>
  <si>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</si>
  <si>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</si>
  <si>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</si>
  <si>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</si>
  <si>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</si>
  <si>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</si>
  <si>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</si>
  <si>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</si>
  <si>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</si>
  <si>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</si>
  <si>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</si>
  <si>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</si>
  <si>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</si>
  <si>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</si>
  <si>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</si>
  <si>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</si>
  <si>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</si>
  <si>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</si>
  <si>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</si>
  <si>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</si>
  <si>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</si>
  <si>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</si>
  <si>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</si>
  <si>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</si>
  <si>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</si>
  <si>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</si>
  <si>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</si>
  <si>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</si>
  <si>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</si>
  <si>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</si>
  <si>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</si>
  <si>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</si>
  <si>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</si>
  <si>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</si>
  <si>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</si>
  <si>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</si>
  <si>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</si>
  <si>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</si>
  <si>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</si>
  <si>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</si>
  <si>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</si>
  <si>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</si>
  <si>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</si>
  <si>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</si>
  <si>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</si>
  <si>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</si>
  <si>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</si>
  <si>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</si>
  <si>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</si>
  <si>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</si>
  <si>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</si>
  <si>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</si>
  <si>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</si>
  <si>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</si>
  <si>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</si>
  <si>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</si>
  <si>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</si>
  <si>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</si>
  <si>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</si>
  <si>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</si>
  <si>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</si>
  <si>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</si>
  <si>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</si>
  <si>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</si>
  <si>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</si>
  <si>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</si>
  <si>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</si>
  <si>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</si>
  <si>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</si>
  <si>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</si>
  <si>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</si>
  <si>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</si>
  <si>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</si>
  <si>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</si>
  <si>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</si>
  <si>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</si>
  <si>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</si>
  <si>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</si>
  <si>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</si>
  <si>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</si>
  <si>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</si>
  <si>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</si>
  <si>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</si>
  <si>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</si>
  <si>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</si>
  <si>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</si>
  <si>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</si>
  <si>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</si>
  <si>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</si>
  <si>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</si>
  <si>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</si>
  <si>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</si>
  <si>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</si>
  <si>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</si>
  <si>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</si>
  <si>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</si>
  <si>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</si>
  <si>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</si>
  <si>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</si>
  <si>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</si>
  <si>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</si>
  <si>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</si>
  <si>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</si>
  <si>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</si>
  <si>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</si>
  <si>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</si>
  <si>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</si>
  <si>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</si>
  <si>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</si>
  <si>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</si>
  <si>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</si>
  <si>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</si>
  <si>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</si>
  <si>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</si>
  <si>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</si>
  <si>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</si>
  <si>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</si>
  <si>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</si>
  <si>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</si>
  <si>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</si>
  <si>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</si>
  <si>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</si>
  <si>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</si>
  <si>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</si>
  <si>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</si>
  <si>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</si>
  <si>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</si>
  <si>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</si>
  <si>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</si>
  <si>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</si>
  <si>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</si>
  <si>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</si>
  <si>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</si>
  <si>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</si>
  <si>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</si>
  <si>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</si>
  <si>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</si>
  <si>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</si>
  <si>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</si>
  <si>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</si>
  <si>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</si>
  <si>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</si>
  <si>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</si>
  <si>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</si>
  <si>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</si>
  <si>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</si>
  <si>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</si>
  <si>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</si>
  <si>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</si>
  <si>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</si>
  <si>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</si>
  <si>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</si>
  <si>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</si>
  <si>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</si>
  <si>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</si>
  <si>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</si>
  <si>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</si>
  <si>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</si>
  <si>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</si>
  <si>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</si>
  <si>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</si>
  <si>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</si>
  <si>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</si>
  <si>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</si>
  <si>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</si>
  <si>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</si>
  <si>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</si>
  <si>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</si>
  <si>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</si>
  <si>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</si>
  <si>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</si>
  <si>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</si>
  <si>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</si>
  <si>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</si>
  <si>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</si>
  <si>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</si>
  <si>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</si>
  <si>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</si>
  <si>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</si>
  <si>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</si>
  <si>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</si>
  <si>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</si>
  <si>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</si>
  <si>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</si>
  <si>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</si>
  <si>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</si>
  <si>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</si>
  <si>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</si>
  <si>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</si>
  <si>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</si>
  <si>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</si>
  <si>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</si>
  <si>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</si>
  <si>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</si>
  <si>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</si>
  <si>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</si>
  <si>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</si>
  <si>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</si>
  <si>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</si>
  <si>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</si>
  <si>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</si>
  <si>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</si>
  <si>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</si>
  <si>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</si>
  <si>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</si>
  <si>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</si>
  <si>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</si>
  <si>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</si>
  <si>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</si>
  <si>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</si>
  <si>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</si>
  <si>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</si>
  <si>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</si>
  <si>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</si>
  <si>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</si>
  <si>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</si>
  <si>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</si>
  <si>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</si>
  <si>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</si>
  <si>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</si>
  <si>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</si>
  <si>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</si>
  <si>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</si>
  <si>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</si>
  <si>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</si>
  <si>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</si>
  <si>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</si>
  <si>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</si>
  <si>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</si>
  <si>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</si>
  <si>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</si>
  <si>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</si>
  <si>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</si>
  <si>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</si>
  <si>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</si>
  <si>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</si>
  <si>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</si>
  <si>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</si>
  <si>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</si>
  <si>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</si>
  <si>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</si>
  <si>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</si>
  <si>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</si>
  <si>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</si>
  <si>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</si>
  <si>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</si>
  <si>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</si>
  <si>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</si>
  <si>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</si>
  <si>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</si>
  <si>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</si>
  <si>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</si>
  <si>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</si>
  <si>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</si>
  <si>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</si>
  <si>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</si>
  <si>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</si>
  <si>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</si>
  <si>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</si>
  <si>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</si>
  <si>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</si>
  <si>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</si>
  <si>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</si>
  <si>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</si>
  <si>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</si>
  <si>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</si>
  <si>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</si>
  <si>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</si>
  <si>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</si>
  <si>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</si>
  <si>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</si>
  <si>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</si>
  <si>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</si>
  <si>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</si>
  <si>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</si>
  <si>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</si>
  <si>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</si>
  <si>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</si>
  <si>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</si>
  <si>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</si>
  <si>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</si>
  <si>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</si>
  <si>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</si>
  <si>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</si>
  <si>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</si>
  <si>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</si>
  <si>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</si>
  <si>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</si>
  <si>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</si>
  <si>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</si>
  <si>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</si>
  <si>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</si>
  <si>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</si>
  <si>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</si>
  <si>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</si>
  <si>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</si>
  <si>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</si>
  <si>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</si>
  <si>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</si>
  <si>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</si>
  <si>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</si>
  <si>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</si>
  <si>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</si>
  <si>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</si>
  <si>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</si>
  <si>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</si>
  <si>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</si>
  <si>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</si>
  <si>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</si>
  <si>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</si>
  <si>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</si>
  <si>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</si>
  <si>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</si>
  <si>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</si>
  <si>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</si>
  <si>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</si>
  <si>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</si>
  <si>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</si>
  <si>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</si>
  <si>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</si>
  <si>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</si>
  <si>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</si>
  <si>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</si>
  <si>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</si>
  <si>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</si>
  <si>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</si>
  <si>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</si>
  <si>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</si>
  <si>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</si>
  <si>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</si>
  <si>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</si>
  <si>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</si>
  <si>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</si>
  <si>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</si>
  <si>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</si>
  <si>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</si>
  <si>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</si>
  <si>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</si>
  <si>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</si>
  <si>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</si>
  <si>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</si>
  <si>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</si>
  <si>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</si>
  <si>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</si>
  <si>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</si>
  <si>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</si>
  <si>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</si>
  <si>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</si>
  <si>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</si>
  <si>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</si>
  <si>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</si>
  <si>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</si>
  <si>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</si>
  <si>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</si>
  <si>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</si>
  <si>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</si>
  <si>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</si>
  <si>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</si>
  <si>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</si>
  <si>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</si>
  <si>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</si>
  <si>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</si>
  <si>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</si>
  <si>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</si>
  <si>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</si>
  <si>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</si>
  <si>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</si>
  <si>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</si>
  <si>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</si>
  <si>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</si>
  <si>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</si>
  <si>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</si>
  <si>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</si>
  <si>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</si>
  <si>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</si>
  <si>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</si>
  <si>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</si>
  <si>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</si>
  <si>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</si>
  <si>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</si>
  <si>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</si>
  <si>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</si>
  <si>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</si>
  <si>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</si>
  <si>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</si>
  <si>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</si>
  <si>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</si>
  <si>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</si>
  <si>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</si>
  <si>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</si>
  <si>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</si>
  <si>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</si>
  <si>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</si>
  <si>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</si>
  <si>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</si>
  <si>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</si>
  <si>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</si>
  <si>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</si>
  <si>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</si>
  <si>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</si>
  <si>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</si>
  <si>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</si>
  <si>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</si>
  <si>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</si>
  <si>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</si>
  <si>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</si>
  <si>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</si>
  <si>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</si>
  <si>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</si>
  <si>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</si>
  <si>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</si>
  <si>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</si>
  <si>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</si>
  <si>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</si>
  <si>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</si>
  <si>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</si>
  <si>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</si>
  <si>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</si>
  <si>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</si>
  <si>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</si>
  <si>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</si>
  <si>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</si>
  <si>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</si>
  <si>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</si>
  <si>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</si>
  <si>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</si>
  <si>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</si>
  <si>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</si>
  <si>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</si>
  <si>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</si>
  <si>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</si>
  <si>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</si>
  <si>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</si>
  <si>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</si>
  <si>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</si>
  <si>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</si>
  <si>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</si>
  <si>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</si>
  <si>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</si>
  <si>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</si>
  <si>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</si>
  <si>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</si>
  <si>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</si>
  <si>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</si>
  <si>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</si>
  <si>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</si>
  <si>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</si>
  <si>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</si>
  <si>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</si>
  <si>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</si>
  <si>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</si>
  <si>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</si>
  <si>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</si>
  <si>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</si>
  <si>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</si>
  <si>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</si>
  <si>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</si>
  <si>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</si>
  <si>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</si>
  <si>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</si>
  <si>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</si>
  <si>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</si>
  <si>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</si>
  <si>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</si>
  <si>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</si>
  <si>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</si>
  <si>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</si>
  <si>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</si>
  <si>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</si>
  <si>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</si>
  <si>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</si>
  <si>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</si>
  <si>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</si>
  <si>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</si>
  <si>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</si>
  <si>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</si>
  <si>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</si>
  <si>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</si>
  <si>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</si>
  <si>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</si>
  <si>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</si>
  <si>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</si>
  <si>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</si>
  <si>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</si>
  <si>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</si>
  <si>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</si>
  <si>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</si>
  <si>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</si>
  <si>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</si>
  <si>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</si>
  <si>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</si>
  <si>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</si>
  <si>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</si>
  <si>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</si>
  <si>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</si>
  <si>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</si>
  <si>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</si>
  <si>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</si>
  <si>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</si>
  <si>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</si>
  <si>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</si>
  <si>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</si>
  <si>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</si>
  <si>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</si>
  <si>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</si>
  <si>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</si>
  <si>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</si>
  <si>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</si>
  <si>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</si>
  <si>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</si>
  <si>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</si>
  <si>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</si>
  <si>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</si>
  <si>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</si>
  <si>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</si>
  <si>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</si>
  <si>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</si>
  <si>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</si>
  <si>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</si>
  <si>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</si>
  <si>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</si>
  <si>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</si>
  <si>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</si>
  <si>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</si>
  <si>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</si>
  <si>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</si>
  <si>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</si>
  <si>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</si>
  <si>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</si>
  <si>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</si>
  <si>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</si>
  <si>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</si>
  <si>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</si>
  <si>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</si>
  <si>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</si>
  <si>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</si>
  <si>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</si>
  <si>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</si>
  <si>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</si>
  <si>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</si>
  <si>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</si>
  <si>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</si>
  <si>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</si>
  <si>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</si>
  <si>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</si>
  <si>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</si>
  <si>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</si>
  <si>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</si>
  <si>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</si>
  <si>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</si>
  <si>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</si>
  <si>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</si>
  <si>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</si>
  <si>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</si>
  <si>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</si>
  <si>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</si>
  <si>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</si>
  <si>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</si>
  <si>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</si>
  <si>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</si>
  <si>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</si>
  <si>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</si>
  <si>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</si>
  <si>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</si>
  <si>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</si>
  <si>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</si>
  <si>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</si>
  <si>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</si>
  <si>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</si>
  <si>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</si>
  <si>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</si>
  <si>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</si>
  <si>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</si>
  <si>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</si>
  <si>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</si>
  <si>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</si>
  <si>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</si>
  <si>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</si>
  <si>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</si>
  <si>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</si>
  <si>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</si>
  <si>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</si>
  <si>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</si>
  <si>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</si>
  <si>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</si>
  <si>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</si>
  <si>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</si>
  <si>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</si>
  <si>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</si>
  <si>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</si>
  <si>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</si>
  <si>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</si>
  <si>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</si>
  <si>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</si>
  <si>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</si>
  <si>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</si>
  <si>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</si>
  <si>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</si>
  <si>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</si>
  <si>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</si>
  <si>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</si>
  <si>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</si>
  <si>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</si>
  <si>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</si>
  <si>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</si>
  <si>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</si>
  <si>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</si>
  <si>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</si>
  <si>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</si>
  <si>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</si>
  <si>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</si>
  <si>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</si>
  <si>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</si>
  <si>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</si>
  <si>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</si>
  <si>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</si>
  <si>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</si>
  <si>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</si>
  <si>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</si>
  <si>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</si>
  <si>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</si>
  <si>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</si>
  <si>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</si>
  <si>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</si>
  <si>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</si>
  <si>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</si>
  <si>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</si>
  <si>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</si>
  <si>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</si>
  <si>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</si>
  <si>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</si>
  <si>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</si>
  <si>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</si>
  <si>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</si>
  <si>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</si>
  <si>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</si>
  <si>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</si>
  <si>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</si>
  <si>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</si>
  <si>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</si>
  <si>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</si>
  <si>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</si>
  <si>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</si>
  <si>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</si>
  <si>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</si>
  <si>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</si>
  <si>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</si>
  <si>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</si>
  <si>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</si>
  <si>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</si>
  <si>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</si>
  <si>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</si>
  <si>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</si>
  <si>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</si>
  <si>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</si>
  <si>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</si>
  <si>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</si>
  <si>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</si>
  <si>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</si>
  <si>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</si>
  <si>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</si>
  <si>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</si>
  <si>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</si>
  <si>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</si>
  <si>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</si>
  <si>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</si>
  <si>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</si>
  <si>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</si>
  <si>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</si>
  <si>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</si>
  <si>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</si>
  <si>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</si>
  <si>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</si>
  <si>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</si>
  <si>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</si>
  <si>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</si>
  <si>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</si>
  <si>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</si>
  <si>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</si>
  <si>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</si>
  <si>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</si>
  <si>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</si>
  <si>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</si>
  <si>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</si>
  <si>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</si>
  <si>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</si>
  <si>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</si>
  <si>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</si>
  <si>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</si>
  <si>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</si>
  <si>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</si>
  <si>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</si>
  <si>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</si>
  <si>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</si>
  <si>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</si>
  <si>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</si>
  <si>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</si>
  <si>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</si>
  <si>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</si>
  <si>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</si>
  <si>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</si>
  <si>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</si>
  <si>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</si>
  <si>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</si>
  <si>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</si>
  <si>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</si>
  <si>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</si>
  <si>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</si>
  <si>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</si>
  <si>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</si>
  <si>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</si>
  <si>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</si>
  <si>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</si>
  <si>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</si>
  <si>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</si>
  <si>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</si>
  <si>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</si>
  <si>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</si>
  <si>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</si>
  <si>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</si>
  <si>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</si>
  <si>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</si>
  <si>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</si>
  <si>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</si>
  <si>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</si>
  <si>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</si>
  <si>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</si>
  <si>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</si>
  <si>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</si>
  <si>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</si>
  <si>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</si>
  <si>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</si>
  <si>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</si>
  <si>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</si>
  <si>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</si>
  <si>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</si>
  <si>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</si>
  <si>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</si>
  <si>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</si>
  <si>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</si>
  <si>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</si>
  <si>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</si>
  <si>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</si>
  <si>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</si>
  <si>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</si>
  <si>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</si>
  <si>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</si>
  <si>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</si>
  <si>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</si>
  <si>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</si>
  <si>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</si>
  <si>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</si>
  <si>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</si>
  <si>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</si>
  <si>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</si>
  <si>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</si>
  <si>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</si>
  <si>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</si>
  <si>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</si>
  <si>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</si>
  <si>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</si>
  <si>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</si>
  <si>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</si>
  <si>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</si>
  <si>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</si>
  <si>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</si>
  <si>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</si>
  <si>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</si>
  <si>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</si>
  <si>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</si>
  <si>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</si>
  <si>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</si>
  <si>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</si>
  <si>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</si>
  <si>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</si>
  <si>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</si>
  <si>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</si>
  <si>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</si>
  <si>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</si>
  <si>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</si>
  <si>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</si>
  <si>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</si>
  <si>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</si>
  <si>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</si>
  <si>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</si>
  <si>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</si>
  <si>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</si>
  <si>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</si>
  <si>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</si>
  <si>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</si>
  <si>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</si>
  <si>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</si>
  <si>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</si>
  <si>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</si>
  <si>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</si>
  <si>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</si>
  <si>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</si>
  <si>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</si>
  <si>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</si>
  <si>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</si>
  <si>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</si>
  <si>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</si>
  <si>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</si>
  <si>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</si>
  <si>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</si>
  <si>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</si>
  <si>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</si>
  <si>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</si>
  <si>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</si>
  <si>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</si>
  <si>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</si>
  <si>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</si>
  <si>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</si>
  <si>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</si>
  <si>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</si>
  <si>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</si>
  <si>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</si>
  <si>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</si>
  <si>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</si>
  <si>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</si>
  <si>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</si>
  <si>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</si>
  <si>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</si>
  <si>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</si>
  <si>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</si>
  <si>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</si>
  <si>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</si>
  <si>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</si>
  <si>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</si>
  <si>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</si>
  <si>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</si>
  <si>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</si>
  <si>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</si>
  <si>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</si>
  <si>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</si>
  <si>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</si>
  <si>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</si>
  <si>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</si>
  <si>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</si>
  <si>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</si>
  <si>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</si>
  <si>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</si>
  <si>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</si>
  <si>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</si>
  <si>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</si>
  <si>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</si>
  <si>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</si>
  <si>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</si>
  <si>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</si>
  <si>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</si>
  <si>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</si>
  <si>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</si>
  <si>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</si>
  <si>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</si>
  <si>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</si>
  <si>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</si>
  <si>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</si>
  <si>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</si>
  <si>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</si>
  <si>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</si>
  <si>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</si>
  <si>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</si>
  <si>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</si>
  <si>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</si>
  <si>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</si>
  <si>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</si>
  <si>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</si>
  <si>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</si>
  <si>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</si>
  <si>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</si>
  <si>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</si>
  <si>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</si>
  <si>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</si>
  <si>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</si>
  <si>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</si>
  <si>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</si>
  <si>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</si>
  <si>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</si>
  <si>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</si>
  <si>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</si>
  <si>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</si>
  <si>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</si>
  <si>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</si>
  <si>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</si>
  <si>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</si>
  <si>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</si>
  <si>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</si>
  <si>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</si>
  <si>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</si>
  <si>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</si>
  <si>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</si>
  <si>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</si>
  <si>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</si>
  <si>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</si>
  <si>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</si>
  <si>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</si>
  <si>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</si>
  <si>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</si>
  <si>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</si>
  <si>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</si>
  <si>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</si>
  <si>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</si>
  <si>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</si>
  <si>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</si>
  <si>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</si>
  <si>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</si>
  <si>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</si>
  <si>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</si>
  <si>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</si>
  <si>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</si>
  <si>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</si>
  <si>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</si>
  <si>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</si>
  <si>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</si>
  <si>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</si>
  <si>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</si>
  <si>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</si>
  <si>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</si>
  <si>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</si>
  <si>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</si>
  <si>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</si>
  <si>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</si>
  <si>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</si>
  <si>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</si>
  <si>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</si>
  <si>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</si>
  <si>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</si>
  <si>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</si>
  <si>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</si>
  <si>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</si>
  <si>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</si>
  <si>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</si>
  <si>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</si>
  <si>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</si>
  <si>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</si>
  <si>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</si>
  <si>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</si>
  <si>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</si>
  <si>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</si>
  <si>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</si>
  <si>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</si>
  <si>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</si>
  <si>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</si>
  <si>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</si>
  <si>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</si>
  <si>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</si>
  <si>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</si>
  <si>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</si>
  <si>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</si>
  <si>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</si>
  <si>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</si>
  <si>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</si>
  <si>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</si>
  <si>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</si>
  <si>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</si>
  <si>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</si>
  <si>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</si>
  <si>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</si>
  <si>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</si>
  <si>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</si>
  <si>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</si>
  <si>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</si>
  <si>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</si>
  <si>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</si>
  <si>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</si>
  <si>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</si>
  <si>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</si>
  <si>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</si>
  <si>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</si>
  <si>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</si>
  <si>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</si>
  <si>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</si>
  <si>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</si>
  <si>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</si>
  <si>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</si>
  <si>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</si>
  <si>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</si>
  <si>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</si>
  <si>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</si>
  <si>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</si>
  <si>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</si>
  <si>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</si>
  <si>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</si>
  <si>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</si>
  <si>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</si>
  <si>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</si>
  <si>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</si>
  <si>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</si>
  <si>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</si>
  <si>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</si>
  <si>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</si>
  <si>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</si>
  <si>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</si>
  <si>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</si>
  <si>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</si>
  <si>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</si>
  <si>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</si>
  <si>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</si>
  <si>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</si>
  <si>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</si>
  <si>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</si>
  <si>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</si>
  <si>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</si>
  <si>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</si>
  <si>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</si>
  <si>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</si>
  <si>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</si>
  <si>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</si>
  <si>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</si>
  <si>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</si>
  <si>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</si>
  <si>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</si>
  <si>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</si>
  <si>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</si>
  <si>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</si>
  <si>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</si>
  <si>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</si>
  <si>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</si>
  <si>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</si>
  <si>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</si>
  <si>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</si>
  <si>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</si>
  <si>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</si>
  <si>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</si>
  <si>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</si>
  <si>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</si>
  <si>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</si>
  <si>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</si>
  <si>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</si>
  <si>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</si>
  <si>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</si>
  <si>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</si>
  <si>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</si>
  <si>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</si>
  <si>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</si>
  <si>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</si>
  <si>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</si>
  <si>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</si>
  <si>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</si>
  <si>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</si>
  <si>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</si>
  <si>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</si>
  <si>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</si>
  <si>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</si>
  <si>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</si>
  <si>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</si>
  <si>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</si>
  <si>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</si>
  <si>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</si>
  <si>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</si>
  <si>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</si>
  <si>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</si>
  <si>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</si>
  <si>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</si>
  <si>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</si>
  <si>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</si>
  <si>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</si>
  <si>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</si>
  <si>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</si>
  <si>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</si>
  <si>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</si>
  <si>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</si>
  <si>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</si>
  <si>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</si>
  <si>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</si>
  <si>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</si>
  <si>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</si>
  <si>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</si>
  <si>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</si>
  <si>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</si>
  <si>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</si>
  <si>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</si>
  <si>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</si>
  <si>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</si>
  <si>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</si>
  <si>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</si>
  <si>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</si>
  <si>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</si>
  <si>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</si>
  <si>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</si>
  <si>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</si>
  <si>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</si>
  <si>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</si>
  <si>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</si>
  <si>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</si>
  <si>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</si>
  <si>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</si>
  <si>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</si>
  <si>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</si>
  <si>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</si>
  <si>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</si>
  <si>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</si>
  <si>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</si>
  <si>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</si>
  <si>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</si>
  <si>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</si>
  <si>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</si>
  <si>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</si>
  <si>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</si>
  <si>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</si>
  <si>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</si>
  <si>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</si>
  <si>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</si>
  <si>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</si>
  <si>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</si>
  <si>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</si>
  <si>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</si>
  <si>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</si>
  <si>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</si>
  <si>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</si>
  <si>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</si>
  <si>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</si>
  <si>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</si>
  <si>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</si>
  <si>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</si>
  <si>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</si>
  <si>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</si>
  <si>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</si>
  <si>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</si>
  <si>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</si>
  <si>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</si>
  <si>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</si>
  <si>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</si>
  <si>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</si>
  <si>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</si>
  <si>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</si>
  <si>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</si>
  <si>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</si>
  <si>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</si>
  <si>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</si>
  <si>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</si>
  <si>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</si>
  <si>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</si>
  <si>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</si>
  <si>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</si>
  <si>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</si>
  <si>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</si>
  <si>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</si>
  <si>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</si>
  <si>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</si>
  <si>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</si>
  <si>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</si>
  <si>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</si>
  <si>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</si>
  <si>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</si>
  <si>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</si>
  <si>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</si>
  <si>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</si>
  <si>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</si>
  <si>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</si>
  <si>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</si>
  <si>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</si>
  <si>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</si>
  <si>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</si>
  <si>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</si>
  <si>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</si>
  <si>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</si>
  <si>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</si>
  <si>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</si>
  <si>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</si>
  <si>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</si>
  <si>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</si>
  <si>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</si>
  <si>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</si>
  <si>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</si>
  <si>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</si>
  <si>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</si>
  <si>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</si>
  <si>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</si>
  <si>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</si>
  <si>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</si>
  <si>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</si>
  <si>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</si>
  <si>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</si>
  <si>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</si>
  <si>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</si>
  <si>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</si>
  <si>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</si>
  <si>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</si>
  <si>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</si>
  <si>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</si>
  <si>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</si>
  <si>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</si>
  <si>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</si>
  <si>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</si>
  <si>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</si>
  <si>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</si>
  <si>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</si>
  <si>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</si>
  <si>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</si>
  <si>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</si>
  <si>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</si>
  <si>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</si>
  <si>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</si>
  <si>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</si>
  <si>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</si>
  <si>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</si>
  <si>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</si>
  <si>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</si>
  <si>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</si>
  <si>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</si>
  <si>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</si>
  <si>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</si>
  <si>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</si>
  <si>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</si>
  <si>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</si>
  <si>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</si>
  <si>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</si>
  <si>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</si>
  <si>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</si>
  <si>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</si>
  <si>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</si>
  <si>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</si>
  <si>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</si>
  <si>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</si>
  <si>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</si>
  <si>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</si>
  <si>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</si>
  <si>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</si>
  <si>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</si>
  <si>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</si>
  <si>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</si>
  <si>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</si>
  <si>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</si>
  <si>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</si>
  <si>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</si>
  <si>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</si>
  <si>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</si>
  <si>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</si>
  <si>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</si>
  <si>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</si>
  <si>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</si>
  <si>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</si>
  <si>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</si>
  <si>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</si>
  <si>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</si>
  <si>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</si>
  <si>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</si>
  <si>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</si>
  <si>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</si>
  <si>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</si>
  <si>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</si>
  <si>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</si>
  <si>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</si>
  <si>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</si>
  <si>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</si>
  <si>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</si>
  <si>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</si>
  <si>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</si>
  <si>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</si>
  <si>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</si>
  <si>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</si>
  <si>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</si>
  <si>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</si>
  <si>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</si>
  <si>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</si>
  <si>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</si>
  <si>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</si>
  <si>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</si>
  <si>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</si>
  <si>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</si>
  <si>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</si>
  <si>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</si>
  <si>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</si>
  <si>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</si>
  <si>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</si>
  <si>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</si>
  <si>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</si>
  <si>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</si>
  <si>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</si>
  <si>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</si>
  <si>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</si>
  <si>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</si>
  <si>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</si>
  <si>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</si>
  <si>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</si>
  <si>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</si>
  <si>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</si>
  <si>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</si>
  <si>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</si>
  <si>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</si>
  <si>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</si>
  <si>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</si>
  <si>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</si>
  <si>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</si>
  <si>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</si>
  <si>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</si>
  <si>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</si>
  <si>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</si>
  <si>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</si>
  <si>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</si>
  <si>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</si>
  <si>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</si>
  <si>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</si>
  <si>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</si>
  <si>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</si>
  <si>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</si>
  <si>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</si>
  <si>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</si>
  <si>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</si>
  <si>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</si>
  <si>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</si>
  <si>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</si>
  <si>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</si>
  <si>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</si>
  <si>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</si>
  <si>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</si>
  <si>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</si>
  <si>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</si>
  <si>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</si>
  <si>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</si>
  <si>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</si>
  <si>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</si>
  <si>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</si>
  <si>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</si>
  <si>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</si>
  <si>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</si>
  <si>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</si>
  <si>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</si>
  <si>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</si>
  <si>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</si>
  <si>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</si>
  <si>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</si>
  <si>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</si>
  <si>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</si>
  <si>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</si>
  <si>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</si>
  <si>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</si>
  <si>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</si>
  <si>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</si>
  <si>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</si>
  <si>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</si>
  <si>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</si>
  <si>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</si>
  <si>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</si>
  <si>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</si>
  <si>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</si>
  <si>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</si>
  <si>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</si>
  <si>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</si>
  <si>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</si>
  <si>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</si>
  <si>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</si>
  <si>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</si>
  <si>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</si>
  <si>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</si>
  <si>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</si>
  <si>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</si>
  <si>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</si>
  <si>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</si>
  <si>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</si>
  <si>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</si>
  <si>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</si>
  <si>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</si>
  <si>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</si>
  <si>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</si>
  <si>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</si>
  <si>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</si>
  <si>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</si>
  <si>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</si>
  <si>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</si>
  <si>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</si>
  <si>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</si>
  <si>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</si>
  <si>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</si>
  <si>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</si>
  <si>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</si>
  <si>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</si>
  <si>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</si>
  <si>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</si>
  <si>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</si>
  <si>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</si>
  <si>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</si>
  <si>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</si>
  <si>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</si>
  <si>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</si>
  <si>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</si>
  <si>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</si>
  <si>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</si>
  <si>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</si>
  <si>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</si>
  <si>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</si>
  <si>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</si>
  <si>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</si>
  <si>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</si>
  <si>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</si>
  <si>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</si>
  <si>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</si>
  <si>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</si>
  <si>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</si>
  <si>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</si>
  <si>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</si>
  <si>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</si>
  <si>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</si>
  <si>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</si>
  <si>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</si>
  <si>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</si>
  <si>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</si>
  <si>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</si>
  <si>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</si>
  <si>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</si>
  <si>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</si>
  <si>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</si>
  <si>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</si>
  <si>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</si>
  <si>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</si>
  <si>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</si>
  <si>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</si>
  <si>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</si>
  <si>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</si>
  <si>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</si>
  <si>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</si>
  <si>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</si>
  <si>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</si>
  <si>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</si>
  <si>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</si>
  <si>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</si>
  <si>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</si>
  <si>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</si>
  <si>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</si>
  <si>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</si>
  <si>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</si>
  <si>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</si>
  <si>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</si>
  <si>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</si>
  <si>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</si>
  <si>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</si>
  <si>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</si>
  <si>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</si>
  <si>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</si>
  <si>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</si>
  <si>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</si>
  <si>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</si>
  <si>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</si>
  <si>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</si>
  <si>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</si>
  <si>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</si>
  <si>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</si>
  <si>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</si>
  <si>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</si>
  <si>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</si>
  <si>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</si>
  <si>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</si>
  <si>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</si>
  <si>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</si>
  <si>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</si>
  <si>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</si>
  <si>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</si>
  <si>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</si>
  <si>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</si>
  <si>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</si>
  <si>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</si>
  <si>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</si>
  <si>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</si>
  <si>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</si>
  <si>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</si>
  <si>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</si>
  <si>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</si>
  <si>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</si>
  <si>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</si>
  <si>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</si>
  <si>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</si>
  <si>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</si>
  <si>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</si>
  <si>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</si>
  <si>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</si>
  <si>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</si>
  <si>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</si>
  <si>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</si>
  <si>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</si>
  <si>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</si>
  <si>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</si>
  <si>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</si>
  <si>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</si>
  <si>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</si>
  <si>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</si>
  <si>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</si>
  <si>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</si>
  <si>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</si>
  <si>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</si>
  <si>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</si>
  <si>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</si>
  <si>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</si>
  <si>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</si>
  <si>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</si>
  <si>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</si>
  <si>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</si>
  <si>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</si>
  <si>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</si>
  <si>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</si>
  <si>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</si>
  <si>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</si>
  <si>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</si>
  <si>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</si>
  <si>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</si>
  <si>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</si>
  <si>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</si>
  <si>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</si>
  <si>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</si>
  <si>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</si>
  <si>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</si>
  <si>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</si>
  <si>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</si>
  <si>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</si>
  <si>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</si>
  <si>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</si>
  <si>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</si>
  <si>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</si>
  <si>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</si>
  <si>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</si>
  <si>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</si>
  <si>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</si>
  <si>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</si>
  <si>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</si>
  <si>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</si>
  <si>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</si>
  <si>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</si>
  <si>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</si>
  <si>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</si>
  <si>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</si>
  <si>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</si>
  <si>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</si>
  <si>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</si>
  <si>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</si>
  <si>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</si>
  <si>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</si>
  <si>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</si>
  <si>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</si>
  <si>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</si>
  <si>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</si>
  <si>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</si>
  <si>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</si>
  <si>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</si>
  <si>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</si>
  <si>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</si>
  <si>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</si>
  <si>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</si>
  <si>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</si>
  <si>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</si>
  <si>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</si>
  <si>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</si>
  <si>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</si>
  <si>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</si>
  <si>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</si>
  <si>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</si>
  <si>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</si>
  <si>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</si>
  <si>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</si>
  <si>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</si>
  <si>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</si>
  <si>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</si>
  <si>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</si>
  <si>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</si>
  <si>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</si>
  <si>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</si>
  <si>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</si>
  <si>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</si>
  <si>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</si>
  <si>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</si>
  <si>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</si>
  <si>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</si>
  <si>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</si>
  <si>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</si>
  <si>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</si>
  <si>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</si>
  <si>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</si>
  <si>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</si>
  <si>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</si>
  <si>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</si>
  <si>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</si>
  <si>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</si>
  <si>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</si>
  <si>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</si>
  <si>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</si>
  <si>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</si>
  <si>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</si>
  <si>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</si>
  <si>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</si>
  <si>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</si>
  <si>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</si>
  <si>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</si>
  <si>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</si>
  <si>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</si>
  <si>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</si>
  <si>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</si>
  <si>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</si>
  <si>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</si>
  <si>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</si>
  <si>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</si>
  <si>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</si>
  <si>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</si>
  <si>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</si>
  <si>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</si>
  <si>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</si>
  <si>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</si>
  <si>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</si>
  <si>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</si>
  <si>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</si>
  <si>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</si>
  <si>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</si>
  <si>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</si>
  <si>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</si>
  <si>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</si>
  <si>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</si>
  <si>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</si>
  <si>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</si>
  <si>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</si>
  <si>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</si>
  <si>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</si>
  <si>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</si>
  <si>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</si>
  <si>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</si>
  <si>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</si>
  <si>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</si>
  <si>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</si>
  <si>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</si>
  <si>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</si>
  <si>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</si>
  <si>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</si>
  <si>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</si>
  <si>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</si>
  <si>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</si>
  <si>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</si>
  <si>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</si>
  <si>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</si>
  <si>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</si>
  <si>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</si>
  <si>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</si>
  <si>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</si>
  <si>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</si>
  <si>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</si>
  <si>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</si>
  <si>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</si>
  <si>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</si>
  <si>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</si>
  <si>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</si>
  <si>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</si>
  <si>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</si>
  <si>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</si>
  <si>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</si>
  <si>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</si>
  <si>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</si>
  <si>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</si>
  <si>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</si>
  <si>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</si>
  <si>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</si>
  <si>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</si>
  <si>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</si>
  <si>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</si>
  <si>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</si>
  <si>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</si>
  <si>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</si>
  <si>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</si>
  <si>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</si>
  <si>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</si>
  <si>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</si>
  <si>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</si>
  <si>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</si>
  <si>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</si>
  <si>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</si>
  <si>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</si>
  <si>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</si>
  <si>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</si>
  <si>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</si>
  <si>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</si>
  <si>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</si>
  <si>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</si>
  <si>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</si>
  <si>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</si>
  <si>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</si>
  <si>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</si>
  <si>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</si>
  <si>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</si>
  <si>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</si>
  <si>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</si>
  <si>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</si>
  <si>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</si>
  <si>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</si>
  <si>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</si>
  <si>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</si>
  <si>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</si>
  <si>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</si>
  <si>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</si>
  <si>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</si>
  <si>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</si>
  <si>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</si>
  <si>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</si>
  <si>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</si>
  <si>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</si>
  <si>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</si>
  <si>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</si>
  <si>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</si>
  <si>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</si>
  <si>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</si>
  <si>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</si>
  <si>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</si>
  <si>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</si>
  <si>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</si>
  <si>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</si>
  <si>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</si>
  <si>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</si>
  <si>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</si>
  <si>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</si>
  <si>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</si>
  <si>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</si>
  <si>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</si>
  <si>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</si>
  <si>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</si>
  <si>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</si>
  <si>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</si>
  <si>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</si>
  <si>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</si>
  <si>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</si>
  <si>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</si>
  <si>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</si>
  <si>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</si>
  <si>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</si>
  <si>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</si>
  <si>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</si>
  <si>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</si>
  <si>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</si>
  <si>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</si>
  <si>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</si>
  <si>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</si>
  <si>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</si>
  <si>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</si>
  <si>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</si>
  <si>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</si>
  <si>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</si>
  <si>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</si>
  <si>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</si>
  <si>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</si>
  <si>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</si>
  <si>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</si>
  <si>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</si>
  <si>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</si>
  <si>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</si>
  <si>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</si>
  <si>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</si>
  <si>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</si>
  <si>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</si>
  <si>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</si>
  <si>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</si>
  <si>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</si>
  <si>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</si>
  <si>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</si>
  <si>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</si>
  <si>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</si>
  <si>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</si>
  <si>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</si>
  <si>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</si>
  <si>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</si>
  <si>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</si>
  <si>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</si>
  <si>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</si>
  <si>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</si>
  <si>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</si>
  <si>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</si>
  <si>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</si>
  <si>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</si>
  <si>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</si>
  <si>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</si>
  <si>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</si>
  <si>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</si>
  <si>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</si>
  <si>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</si>
  <si>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</si>
  <si>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</si>
  <si>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</si>
  <si>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</si>
  <si>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</si>
  <si>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</si>
  <si>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</si>
  <si>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</si>
  <si>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</si>
  <si>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</si>
  <si>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</si>
  <si>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</si>
  <si>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</si>
  <si>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</si>
  <si>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</si>
  <si>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</si>
  <si>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</si>
  <si>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</si>
  <si>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</si>
  <si>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</si>
  <si>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</si>
  <si>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</si>
  <si>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</si>
  <si>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</si>
  <si>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</si>
  <si>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</si>
  <si>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</si>
  <si>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</si>
  <si>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</si>
  <si>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</si>
  <si>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</si>
  <si>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</si>
  <si>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</si>
  <si>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</si>
  <si>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</si>
  <si>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</si>
  <si>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</si>
  <si>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</si>
  <si>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</si>
  <si>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</si>
  <si>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</si>
  <si>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</si>
  <si>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</si>
  <si>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</si>
  <si>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</si>
  <si>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</si>
  <si>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</si>
  <si>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</si>
  <si>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</si>
  <si>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</si>
  <si>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</si>
  <si>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</si>
  <si>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</si>
  <si>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</si>
  <si>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</si>
  <si>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</si>
  <si>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</si>
  <si>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</si>
  <si>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</si>
  <si>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</si>
  <si>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</si>
  <si>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</si>
  <si>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</si>
  <si>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</si>
  <si>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</si>
  <si>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</si>
  <si>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</si>
  <si>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</si>
  <si>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</si>
  <si>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</si>
  <si>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</si>
  <si>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</si>
  <si>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</si>
  <si>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</si>
  <si>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</si>
  <si>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</si>
  <si>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</si>
  <si>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</si>
  <si>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</si>
  <si>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</si>
  <si>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</si>
  <si>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</si>
  <si>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</si>
  <si>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</si>
  <si>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</si>
  <si>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</si>
  <si>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</si>
  <si>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</si>
  <si>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</si>
  <si>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</si>
  <si>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</si>
  <si>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</si>
  <si>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</si>
  <si>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</si>
  <si>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</si>
  <si>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</si>
  <si>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</si>
  <si>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</si>
  <si>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</si>
  <si>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</si>
  <si>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</si>
  <si>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</si>
  <si>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</si>
  <si>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</si>
  <si>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</si>
  <si>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</si>
  <si>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</si>
  <si>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</si>
  <si>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</si>
  <si>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</si>
  <si>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</si>
  <si>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</si>
  <si>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</si>
  <si>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</si>
  <si>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</si>
  <si>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</si>
  <si>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</si>
  <si>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</si>
  <si>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</si>
  <si>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</si>
  <si>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</si>
  <si>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</si>
  <si>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</si>
  <si>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</si>
  <si>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</si>
  <si>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</si>
  <si>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</si>
  <si>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</si>
  <si>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</si>
  <si>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</si>
  <si>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</si>
  <si>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</si>
  <si>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</si>
  <si>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</si>
  <si>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</si>
  <si>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</si>
  <si>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</si>
  <si>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</si>
  <si>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</si>
  <si>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</si>
  <si>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</si>
  <si>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</si>
  <si>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</si>
  <si>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</si>
  <si>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</si>
  <si>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</si>
  <si>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</si>
  <si>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</si>
  <si>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</si>
  <si>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</si>
  <si>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</si>
  <si>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</si>
  <si>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</si>
  <si>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</si>
  <si>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</si>
  <si>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</si>
  <si>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</si>
  <si>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</si>
  <si>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</si>
  <si>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</si>
  <si>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</si>
  <si>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</si>
  <si>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</si>
  <si>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</si>
  <si>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</si>
  <si>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</si>
  <si>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</si>
  <si>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</si>
  <si>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</si>
  <si>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</si>
  <si>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</si>
  <si>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</si>
  <si>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</si>
  <si>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</si>
  <si>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</si>
  <si>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</si>
  <si>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</si>
  <si>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</si>
  <si>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</si>
  <si>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</si>
  <si>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</si>
  <si>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</si>
  <si>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</si>
  <si>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</si>
  <si>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</si>
  <si>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</si>
  <si>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</si>
  <si>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</si>
  <si>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</si>
  <si>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</si>
  <si>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</si>
  <si>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</si>
  <si>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</si>
  <si>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</si>
  <si>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</si>
  <si>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</si>
  <si>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</si>
  <si>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</si>
  <si>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</si>
  <si>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</si>
  <si>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</si>
  <si>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</si>
  <si>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</si>
  <si>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</si>
  <si>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</si>
  <si>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</si>
  <si>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</si>
  <si>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</si>
  <si>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</si>
  <si>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</si>
  <si>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</si>
  <si>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</si>
  <si>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</si>
  <si>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</si>
  <si>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</si>
  <si>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</si>
  <si>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</si>
  <si>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</si>
  <si>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</si>
  <si>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</si>
  <si>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</si>
  <si>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</si>
  <si>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</si>
  <si>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</si>
  <si>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</si>
  <si>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</si>
  <si>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</si>
  <si>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</si>
  <si>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</si>
  <si>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</si>
  <si>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</si>
  <si>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</si>
  <si>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</si>
  <si>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</si>
  <si>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</si>
  <si>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</si>
  <si>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</si>
  <si>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</si>
  <si>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</si>
  <si>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</si>
  <si>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</si>
  <si>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</si>
  <si>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</si>
  <si>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</si>
  <si>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</si>
  <si>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</si>
  <si>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</si>
  <si>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</si>
  <si>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</si>
  <si>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</si>
  <si>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</si>
  <si>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</si>
  <si>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</si>
  <si>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</si>
  <si>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</si>
  <si>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</si>
  <si>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</si>
  <si>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</si>
  <si>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</si>
  <si>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</si>
  <si>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</si>
  <si>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</si>
  <si>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</si>
  <si>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</si>
  <si>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</si>
  <si>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</si>
  <si>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</si>
  <si>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</si>
  <si>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</si>
  <si>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</si>
  <si>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</si>
  <si>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</si>
  <si>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</si>
  <si>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</si>
  <si>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</si>
  <si>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</si>
  <si>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</si>
  <si>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</si>
  <si>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</si>
  <si>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</si>
  <si>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</si>
  <si>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</si>
  <si>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</si>
  <si>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</si>
  <si>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</si>
  <si>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</si>
  <si>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</si>
  <si>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</si>
  <si>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</si>
  <si>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</si>
  <si>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</si>
  <si>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</si>
  <si>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</si>
  <si>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</si>
  <si>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</si>
  <si>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</si>
  <si>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</si>
  <si>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</si>
  <si>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</si>
  <si>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</si>
  <si>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</si>
  <si>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</si>
  <si>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</si>
  <si>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</si>
  <si>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</si>
  <si>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</si>
  <si>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</si>
  <si>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</si>
  <si>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</si>
  <si>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</si>
  <si>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</si>
  <si>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</si>
  <si>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</si>
  <si>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</si>
  <si>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</si>
  <si>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</si>
  <si>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</si>
  <si>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</si>
  <si>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</si>
  <si>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</si>
  <si>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</si>
  <si>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</si>
  <si>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</si>
  <si>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</si>
  <si>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</si>
  <si>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</si>
  <si>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</si>
  <si>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</si>
  <si>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</si>
  <si>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</si>
  <si>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</si>
  <si>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</si>
  <si>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</si>
  <si>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</si>
  <si>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</si>
  <si>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</si>
  <si>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</si>
  <si>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</si>
  <si>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</si>
  <si>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</si>
  <si>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</si>
  <si>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</si>
  <si>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</si>
  <si>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</si>
  <si>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</si>
  <si>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</si>
  <si>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</si>
  <si>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</si>
  <si>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</si>
  <si>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</si>
  <si>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</si>
  <si>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</si>
  <si>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</si>
  <si>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</si>
  <si>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</si>
  <si>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</si>
  <si>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</si>
  <si>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</si>
  <si>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</si>
  <si>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</si>
  <si>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</si>
  <si>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</si>
  <si>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</si>
  <si>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</si>
  <si>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</si>
  <si>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</si>
  <si>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</si>
  <si>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</si>
  <si>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</si>
  <si>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</si>
  <si>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</si>
  <si>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</si>
  <si>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</si>
  <si>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</si>
  <si>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</si>
  <si>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</si>
  <si>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</si>
  <si>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</si>
  <si>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</si>
  <si>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</si>
  <si>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</si>
  <si>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</si>
  <si>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</si>
  <si>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</si>
  <si>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</si>
  <si>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</si>
  <si>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</si>
  <si>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</si>
  <si>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</si>
  <si>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</si>
  <si>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</si>
  <si>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</si>
  <si>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</si>
  <si>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</si>
  <si>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</si>
  <si>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</si>
  <si>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</si>
  <si>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</si>
  <si>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</si>
  <si>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</si>
  <si>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</si>
  <si>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</si>
  <si>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</si>
  <si>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</si>
  <si>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</si>
  <si>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</si>
  <si>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</si>
  <si>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</si>
  <si>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</si>
  <si>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</si>
  <si>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</si>
  <si>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</si>
  <si>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</si>
  <si>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</si>
  <si>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</si>
  <si>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</si>
  <si>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</si>
  <si>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</si>
  <si>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</si>
  <si>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</si>
  <si>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</si>
  <si>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</si>
  <si>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</si>
  <si>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</si>
  <si>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</si>
  <si>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</si>
  <si>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</si>
  <si>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</si>
  <si>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</si>
  <si>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</si>
  <si>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</si>
  <si>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</si>
  <si>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</si>
  <si>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</si>
  <si>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</si>
  <si>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</si>
  <si>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</si>
  <si>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</si>
  <si>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</si>
  <si>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</si>
  <si>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</si>
  <si>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</si>
  <si>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</si>
  <si>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</si>
  <si>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</si>
  <si>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</si>
  <si>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</si>
  <si>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</si>
  <si>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</si>
  <si>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</si>
  <si>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</si>
  <si>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</si>
  <si>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</si>
  <si>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</si>
  <si>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</si>
  <si>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</si>
  <si>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</si>
  <si>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</si>
  <si>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</si>
  <si>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</si>
  <si>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</si>
  <si>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</si>
  <si>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</si>
  <si>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</si>
  <si>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</si>
  <si>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</si>
  <si>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</si>
  <si>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</si>
  <si>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</si>
  <si>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</si>
  <si>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</si>
  <si>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</si>
  <si>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</si>
  <si>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</si>
  <si>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</si>
  <si>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</si>
  <si>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</si>
  <si>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</si>
  <si>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</si>
  <si>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</si>
  <si>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</si>
  <si>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</si>
  <si>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</si>
  <si>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</si>
  <si>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</si>
  <si>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</si>
  <si>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</si>
  <si>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</si>
  <si>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</si>
  <si>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</si>
  <si>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</si>
  <si>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</si>
  <si>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</si>
  <si>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</si>
  <si>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</si>
  <si>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</si>
  <si>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</si>
  <si>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</si>
  <si>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</si>
  <si>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</si>
  <si>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</si>
  <si>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</si>
  <si>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</si>
  <si>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</si>
  <si>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</si>
  <si>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</si>
  <si>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</si>
  <si>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</si>
  <si>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</si>
  <si>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</si>
  <si>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</si>
  <si>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</si>
  <si>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</si>
  <si>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</si>
  <si>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</si>
  <si>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</si>
  <si>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</si>
  <si>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</si>
  <si>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</si>
  <si>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</si>
  <si>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</si>
  <si>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</si>
  <si>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</si>
  <si>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</si>
  <si>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</si>
  <si>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</si>
  <si>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</si>
  <si>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</si>
  <si>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</si>
  <si>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</si>
  <si>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</si>
  <si>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</si>
  <si>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</si>
  <si>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</si>
  <si>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</si>
  <si>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</si>
  <si>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</si>
  <si>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</si>
  <si>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</si>
  <si>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</si>
  <si>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</si>
  <si>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</si>
  <si>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</si>
  <si>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</si>
  <si>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</si>
  <si>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</si>
  <si>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</si>
  <si>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</si>
  <si>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</si>
  <si>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</si>
  <si>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</si>
  <si>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</si>
  <si>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</si>
  <si>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</si>
  <si>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</si>
  <si>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</si>
  <si>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</si>
  <si>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</si>
  <si>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</si>
  <si>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</si>
  <si>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</si>
  <si>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</si>
  <si>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</si>
  <si>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</si>
  <si>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</si>
  <si>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</si>
  <si>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</si>
  <si>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</si>
  <si>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</si>
  <si>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</si>
  <si>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</si>
  <si>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</si>
  <si>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</si>
  <si>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</si>
  <si>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</si>
  <si>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</si>
  <si>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</si>
  <si>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</si>
  <si>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</si>
  <si>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</si>
  <si>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</si>
  <si>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</si>
  <si>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</si>
  <si>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</si>
  <si>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</si>
  <si>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</si>
  <si>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</si>
  <si>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</si>
  <si>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</si>
  <si>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</si>
  <si>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</si>
  <si>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</si>
  <si>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</si>
  <si>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</si>
  <si>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</si>
  <si>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</si>
  <si>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</si>
  <si>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</si>
  <si>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</si>
  <si>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</si>
  <si>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</si>
  <si>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</si>
  <si>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</si>
  <si>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</si>
  <si>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</si>
  <si>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</si>
  <si>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</si>
  <si>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</si>
  <si>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</si>
  <si>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</si>
  <si>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</si>
  <si>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</si>
  <si>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</si>
  <si>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</si>
  <si>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</si>
  <si>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</si>
  <si>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</si>
  <si>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</si>
  <si>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</si>
  <si>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</si>
  <si>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</si>
  <si>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</si>
  <si>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</si>
  <si>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</si>
  <si>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</si>
  <si>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</si>
  <si>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</si>
  <si>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</si>
  <si>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</si>
  <si>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</si>
  <si>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</si>
  <si>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</si>
  <si>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</si>
  <si>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</si>
  <si>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</si>
  <si>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</si>
  <si>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</si>
  <si>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</si>
  <si>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</si>
  <si>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</si>
  <si>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</si>
  <si>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</si>
  <si>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</si>
  <si>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</si>
  <si>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</si>
  <si>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</si>
  <si>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</si>
  <si>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</si>
  <si>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</si>
  <si>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</si>
  <si>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</si>
  <si>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</si>
  <si>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</si>
  <si>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</si>
  <si>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</si>
  <si>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</si>
  <si>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</si>
  <si>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</si>
  <si>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</si>
  <si>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</si>
  <si>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</si>
  <si>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</si>
  <si>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</si>
  <si>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</si>
  <si>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</si>
  <si>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</si>
  <si>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</si>
  <si>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</si>
  <si>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</si>
  <si>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</si>
  <si>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</si>
  <si>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</si>
  <si>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</si>
  <si>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</si>
  <si>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</si>
  <si>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</si>
  <si>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</si>
  <si>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</si>
  <si>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</si>
  <si>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</si>
  <si>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</si>
  <si>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</si>
  <si>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</si>
  <si>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</si>
  <si>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</si>
  <si>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</si>
  <si>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</si>
  <si>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</si>
  <si>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</si>
  <si>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</si>
  <si>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</si>
  <si>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</si>
  <si>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</si>
  <si>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</si>
  <si>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</si>
  <si>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</si>
  <si>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</si>
  <si>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</si>
  <si>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</si>
  <si>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</si>
  <si>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</si>
  <si>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</si>
  <si>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</si>
  <si>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</si>
  <si>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</si>
  <si>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</si>
  <si>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</si>
  <si>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</si>
  <si>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</si>
  <si>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</si>
  <si>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</si>
  <si>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</si>
  <si>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</si>
  <si>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</si>
  <si>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</si>
  <si>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</si>
  <si>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</si>
  <si>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</si>
  <si>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</si>
  <si>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</si>
  <si>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</si>
  <si>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</si>
  <si>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</si>
  <si>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</si>
  <si>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</si>
  <si>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</si>
  <si>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</si>
  <si>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</si>
  <si>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</si>
  <si>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</si>
  <si>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</si>
  <si>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</si>
  <si>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</si>
  <si>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</si>
  <si>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</si>
  <si>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</si>
  <si>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</si>
  <si>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</si>
  <si>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</si>
  <si>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</si>
  <si>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</si>
  <si>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</si>
  <si>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</si>
  <si>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</si>
  <si>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</si>
  <si>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</si>
  <si>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</si>
  <si>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</si>
  <si>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</si>
  <si>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</si>
  <si>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</si>
  <si>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</si>
  <si>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</si>
  <si>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</si>
  <si>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</si>
  <si>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</si>
  <si>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</si>
  <si>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</si>
  <si>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</si>
  <si>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</si>
  <si>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</si>
  <si>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</si>
  <si>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</si>
  <si>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</si>
  <si>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</si>
  <si>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</si>
  <si>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</si>
  <si>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</si>
  <si>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</si>
  <si>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</si>
  <si>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</si>
  <si>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</si>
  <si>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</si>
  <si>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</si>
  <si>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</si>
  <si>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</si>
  <si>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</si>
  <si>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</si>
  <si>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</si>
  <si>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</si>
  <si>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</si>
  <si>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</si>
  <si>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</si>
  <si>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</si>
  <si>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</si>
  <si>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</si>
  <si>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</si>
  <si>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</si>
  <si>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</si>
  <si>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</si>
  <si>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</si>
  <si>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</si>
  <si>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</si>
  <si>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</si>
  <si>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</si>
  <si>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</si>
  <si>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</si>
  <si>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</si>
  <si>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</si>
  <si>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</si>
  <si>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</si>
  <si>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</si>
  <si>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</si>
  <si>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</si>
  <si>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</si>
  <si>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</si>
  <si>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</si>
  <si>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</si>
  <si>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</si>
  <si>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</si>
  <si>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</si>
  <si>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</si>
  <si>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</si>
  <si>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</si>
  <si>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</si>
  <si>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</si>
  <si>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</si>
  <si>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</si>
  <si>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</si>
  <si>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</si>
  <si>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</si>
  <si>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</si>
  <si>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</si>
  <si>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</si>
  <si>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</si>
  <si>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</si>
  <si>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</si>
  <si>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</si>
  <si>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</si>
  <si>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</si>
  <si>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</si>
  <si>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</si>
  <si>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</si>
  <si>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</si>
  <si>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</si>
  <si>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</si>
  <si>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</si>
  <si>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</si>
  <si>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</si>
  <si>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</si>
  <si>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</si>
  <si>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</si>
  <si>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</si>
  <si>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</si>
  <si>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</si>
  <si>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</si>
  <si>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</si>
  <si>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</si>
  <si>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</si>
  <si>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</si>
  <si>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</si>
  <si>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</si>
  <si>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</si>
  <si>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</si>
  <si>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</si>
  <si>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</si>
  <si>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</si>
  <si>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</si>
  <si>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</si>
  <si>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</si>
  <si>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</si>
  <si>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</si>
  <si>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</si>
  <si>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</si>
  <si>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</si>
  <si>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</si>
  <si>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</si>
  <si>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</si>
  <si>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</si>
  <si>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</si>
  <si>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</si>
  <si>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</si>
  <si>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</si>
  <si>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</si>
  <si>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</si>
  <si>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</si>
  <si>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</si>
  <si>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</si>
  <si>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</si>
  <si>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</si>
  <si>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</si>
  <si>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</si>
  <si>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</si>
  <si>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</si>
  <si>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</si>
  <si>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</si>
  <si>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</si>
  <si>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</si>
  <si>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</si>
  <si>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</si>
  <si>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</si>
  <si>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</si>
  <si>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</si>
  <si>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</si>
  <si>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</si>
  <si>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</si>
  <si>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</si>
  <si>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</si>
  <si>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</si>
  <si>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</si>
  <si>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</si>
  <si>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</si>
  <si>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</si>
  <si>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</si>
  <si>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</si>
  <si>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</si>
  <si>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</si>
  <si>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</si>
  <si>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</si>
  <si>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</si>
  <si>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</si>
  <si>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</si>
  <si>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</si>
  <si>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</si>
  <si>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</si>
  <si>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</si>
  <si>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</si>
  <si>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</si>
  <si>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</si>
  <si>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</si>
  <si>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</si>
  <si>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</si>
  <si>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</si>
  <si>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</si>
  <si>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</si>
  <si>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</si>
  <si>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</si>
  <si>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</si>
  <si>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</si>
  <si>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</si>
  <si>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</si>
  <si>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</si>
  <si>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</si>
  <si>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</si>
  <si>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</si>
  <si>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</si>
  <si>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</si>
  <si>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</si>
  <si>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</si>
  <si>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</si>
  <si>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</si>
  <si>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</si>
  <si>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</si>
  <si>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</si>
  <si>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</si>
  <si>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</si>
  <si>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</si>
  <si>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</si>
  <si>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</si>
  <si>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</si>
  <si>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</si>
  <si>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</si>
  <si>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</si>
  <si>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</si>
  <si>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</si>
  <si>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</si>
  <si>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</si>
  <si>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</si>
  <si>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</si>
  <si>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</si>
  <si>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</si>
  <si>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</si>
  <si>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</si>
  <si>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</si>
  <si>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</si>
  <si>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</si>
  <si>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</si>
  <si>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</si>
  <si>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</si>
  <si>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</si>
  <si>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</si>
  <si>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</si>
  <si>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</si>
  <si>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</si>
  <si>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</si>
  <si>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</si>
  <si>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</si>
  <si>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</si>
  <si>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</si>
  <si>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</si>
  <si>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</si>
  <si>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</si>
  <si>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</si>
  <si>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</si>
  <si>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</si>
  <si>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</si>
  <si>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</si>
  <si>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</si>
  <si>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</si>
  <si>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</si>
  <si>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</si>
  <si>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</si>
  <si>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</si>
  <si>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</si>
  <si>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</si>
  <si>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</si>
  <si>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</si>
  <si>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</si>
  <si>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</si>
  <si>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</si>
  <si>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</si>
  <si>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</si>
  <si>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</si>
  <si>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</si>
  <si>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</si>
  <si>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</si>
  <si>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</si>
  <si>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</si>
  <si>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</si>
  <si>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</si>
  <si>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</si>
  <si>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</si>
  <si>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</si>
  <si>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</si>
  <si>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</si>
  <si>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</si>
  <si>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</si>
  <si>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</si>
  <si>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</si>
  <si>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</si>
  <si>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</si>
  <si>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</si>
  <si>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</si>
  <si>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</si>
  <si>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</si>
  <si>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</si>
  <si>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</si>
  <si>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</si>
  <si>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</si>
  <si>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</si>
  <si>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</si>
  <si>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</si>
  <si>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</si>
  <si>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</si>
  <si>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</si>
  <si>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</si>
  <si>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</si>
  <si>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</si>
  <si>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</si>
  <si>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</si>
  <si>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</si>
  <si>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</si>
  <si>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</si>
  <si>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</si>
  <si>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</si>
  <si>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</si>
  <si>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</si>
  <si>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</si>
  <si>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</si>
  <si>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</si>
  <si>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</si>
  <si>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</si>
  <si>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</si>
  <si>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</si>
  <si>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</si>
  <si>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</si>
  <si>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</si>
  <si>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</si>
  <si>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</si>
  <si>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</si>
  <si>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</si>
  <si>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</si>
  <si>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</si>
  <si>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</si>
  <si>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</si>
  <si>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</si>
  <si>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</si>
  <si>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</si>
  <si>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</si>
  <si>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</si>
  <si>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</si>
  <si>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</si>
  <si>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</si>
  <si>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</si>
  <si>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</si>
  <si>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</si>
  <si>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</si>
  <si>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</si>
  <si>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</si>
  <si>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</si>
  <si>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</si>
  <si>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</si>
  <si>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</si>
  <si>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</si>
  <si>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</si>
  <si>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</si>
  <si>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</si>
  <si>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</si>
  <si>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</si>
  <si>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</si>
  <si>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</si>
  <si>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</si>
  <si>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</si>
  <si>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</si>
  <si>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</si>
  <si>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</si>
  <si>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</si>
  <si>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</si>
  <si>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</si>
  <si>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</si>
  <si>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</si>
  <si>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</si>
  <si>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</si>
  <si>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</si>
  <si>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</si>
  <si>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</si>
  <si>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</si>
  <si>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</si>
  <si>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</si>
  <si>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</si>
  <si>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</si>
  <si>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</si>
  <si>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</si>
  <si>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</si>
  <si>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</si>
  <si>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</si>
  <si>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</si>
  <si>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</si>
  <si>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</si>
  <si>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</si>
  <si>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</si>
  <si>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</si>
  <si>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</si>
  <si>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</si>
  <si>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</si>
  <si>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</si>
  <si>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</si>
  <si>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</si>
  <si>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</si>
  <si>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</si>
  <si>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</si>
  <si>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</si>
  <si>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</si>
  <si>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</si>
  <si>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</si>
  <si>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</si>
  <si>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</si>
  <si>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</si>
  <si>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</si>
  <si>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</si>
  <si>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</si>
  <si>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</si>
  <si>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</si>
  <si>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</si>
  <si>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</si>
  <si>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</si>
  <si>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</si>
  <si>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</si>
  <si>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</si>
  <si>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</si>
  <si>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</si>
  <si>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</si>
  <si>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</si>
  <si>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</si>
  <si>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</si>
  <si>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</si>
  <si>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</si>
  <si>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</si>
  <si>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</si>
  <si>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</si>
  <si>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</si>
  <si>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</si>
  <si>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</si>
  <si>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</si>
  <si>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</si>
  <si>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</si>
  <si>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</si>
  <si>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</si>
  <si>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</si>
  <si>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</si>
  <si>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</si>
  <si>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</si>
  <si>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</si>
  <si>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</si>
  <si>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</si>
  <si>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</si>
  <si>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</si>
  <si>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</si>
  <si>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</si>
  <si>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</si>
  <si>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</si>
  <si>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</si>
  <si>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</si>
  <si>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</si>
  <si>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</si>
  <si>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</si>
  <si>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</si>
  <si>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</si>
  <si>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</si>
  <si>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</si>
  <si>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</si>
  <si>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</si>
  <si>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</si>
  <si>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</si>
  <si>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</si>
  <si>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</si>
  <si>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</si>
  <si>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</si>
  <si>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</si>
  <si>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</si>
  <si>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</si>
  <si>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</si>
  <si>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</si>
  <si>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</si>
  <si>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</si>
  <si>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</si>
  <si>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</si>
  <si>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</si>
  <si>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</si>
  <si>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</si>
  <si>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</si>
  <si>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</si>
  <si>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</si>
  <si>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</si>
  <si>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</si>
  <si>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</si>
  <si>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</si>
  <si>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</si>
  <si>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</si>
  <si>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</si>
  <si>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</si>
  <si>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</si>
  <si>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</si>
  <si>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</si>
  <si>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</si>
  <si>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</si>
  <si>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</si>
  <si>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</si>
  <si>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</si>
  <si>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</si>
  <si>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</si>
  <si>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</si>
  <si>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</si>
  <si>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</si>
  <si>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</si>
  <si>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</si>
  <si>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</si>
  <si>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</si>
  <si>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</si>
  <si>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</si>
  <si>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</si>
  <si>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</si>
  <si>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</si>
  <si>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</si>
  <si>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</si>
  <si>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</si>
  <si>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</si>
  <si>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</si>
  <si>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</si>
  <si>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</si>
  <si>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</si>
  <si>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</si>
  <si>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</si>
  <si>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</si>
  <si>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</si>
  <si>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</si>
  <si>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</si>
  <si>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</si>
  <si>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</si>
  <si>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</si>
  <si>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</si>
  <si>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</si>
  <si>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</si>
  <si>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</si>
  <si>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</si>
  <si>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</si>
  <si>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</si>
  <si>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</si>
  <si>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</si>
  <si>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</si>
  <si>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</si>
  <si>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</si>
  <si>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</si>
  <si>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</si>
  <si>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</si>
  <si>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</si>
  <si>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</si>
  <si>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</si>
  <si>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</si>
  <si>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</si>
  <si>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</si>
  <si>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</si>
  <si>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</si>
  <si>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</si>
  <si>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</si>
  <si>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</si>
  <si>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</si>
  <si>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</si>
  <si>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</si>
  <si>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</si>
  <si>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</si>
  <si>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</si>
  <si>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</si>
  <si>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</si>
  <si>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</si>
  <si>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</si>
  <si>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</si>
  <si>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</si>
  <si>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</si>
  <si>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</si>
  <si>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</si>
  <si>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</si>
  <si>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</si>
  <si>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</si>
  <si>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</si>
  <si>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</si>
  <si>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</si>
  <si>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</si>
  <si>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</si>
  <si>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</si>
  <si>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</si>
  <si>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</si>
  <si>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</si>
  <si>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</si>
  <si>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</si>
  <si>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</si>
  <si>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</si>
  <si>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</si>
  <si>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</si>
  <si>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</si>
  <si>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</si>
  <si>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</si>
  <si>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</si>
  <si>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</si>
  <si>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</si>
  <si>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</si>
  <si>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</si>
  <si>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</si>
  <si>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</si>
  <si>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</si>
  <si>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</si>
  <si>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</si>
  <si>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</si>
  <si>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</si>
  <si>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</si>
  <si>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</si>
  <si>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</si>
  <si>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</si>
  <si>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</si>
  <si>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</si>
  <si>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</si>
  <si>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</si>
  <si>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</si>
  <si>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</si>
  <si>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</si>
  <si>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</si>
  <si>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</si>
  <si>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</si>
  <si>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</si>
  <si>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</si>
  <si>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</si>
  <si>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</si>
  <si>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</si>
  <si>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</si>
  <si>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</si>
  <si>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</si>
  <si>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</si>
  <si>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</si>
  <si>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</si>
  <si>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</si>
  <si>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</si>
  <si>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</si>
  <si>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</si>
  <si>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</si>
  <si>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</si>
  <si>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</si>
  <si>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</si>
  <si>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</si>
  <si>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</si>
  <si>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</si>
  <si>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</si>
  <si>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</si>
  <si>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</si>
  <si>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</si>
  <si>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</si>
  <si>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</si>
  <si>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</si>
  <si>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</si>
  <si>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</si>
  <si>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</si>
  <si>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</si>
  <si>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</si>
  <si>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</si>
  <si>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</si>
  <si>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</si>
  <si>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</si>
  <si>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</si>
  <si>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</si>
  <si>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</si>
  <si>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</si>
  <si>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</si>
  <si>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</si>
  <si>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</si>
  <si>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</si>
  <si>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</si>
  <si>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</si>
  <si>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</si>
  <si>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</si>
  <si>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</si>
  <si>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</si>
  <si>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</si>
  <si>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</si>
  <si>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</si>
  <si>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</si>
  <si>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</si>
  <si>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</si>
  <si>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</si>
  <si>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</si>
  <si>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</si>
  <si>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</si>
  <si>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</si>
  <si>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</si>
  <si>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</si>
  <si>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</si>
  <si>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</si>
  <si>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</si>
  <si>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</si>
  <si>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</si>
  <si>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</si>
  <si>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</si>
  <si>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</si>
  <si>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</si>
  <si>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</si>
  <si>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</si>
  <si>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</si>
  <si>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</si>
  <si>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</si>
  <si>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</si>
  <si>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</si>
  <si>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</si>
  <si>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</si>
  <si>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</si>
  <si>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</si>
  <si>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</si>
  <si>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</si>
  <si>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</si>
  <si>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</si>
  <si>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</si>
  <si>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</si>
  <si>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</si>
  <si>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</si>
  <si>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</si>
  <si>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</si>
  <si>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</si>
  <si>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</si>
  <si>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</si>
  <si>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</si>
  <si>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</si>
  <si>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</si>
  <si>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</si>
  <si>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</si>
  <si>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</si>
  <si>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</si>
  <si>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</si>
  <si>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</si>
  <si>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</si>
  <si>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</si>
  <si>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</si>
  <si>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</si>
  <si>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</si>
  <si>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</si>
  <si>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</si>
  <si>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</si>
  <si>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</si>
  <si>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</si>
  <si>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</si>
  <si>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</si>
  <si>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</si>
  <si>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</si>
  <si>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</si>
  <si>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</si>
  <si>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</si>
  <si>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</si>
  <si>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</si>
  <si>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</si>
  <si>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</si>
  <si>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</si>
  <si>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</si>
  <si>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</si>
  <si>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</si>
  <si>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</si>
  <si>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</si>
  <si>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</si>
  <si>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</si>
  <si>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</si>
  <si>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</si>
  <si>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</si>
  <si>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</si>
  <si>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</si>
  <si>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</si>
  <si>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</si>
  <si>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</si>
  <si>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</si>
  <si>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</si>
  <si>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</si>
  <si>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</si>
  <si>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</si>
  <si>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</si>
  <si>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</si>
  <si>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</si>
  <si>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</si>
  <si>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</si>
  <si>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</si>
  <si>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</si>
  <si>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</si>
  <si>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</si>
  <si>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</si>
  <si>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</si>
  <si>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</si>
  <si>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</si>
  <si>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</si>
  <si>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</si>
  <si>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</si>
  <si>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</si>
  <si>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</si>
  <si>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</si>
  <si>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</si>
  <si>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</si>
  <si>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</si>
  <si>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</si>
  <si>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</si>
  <si>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</si>
  <si>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</si>
  <si>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</si>
  <si>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</si>
  <si>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</si>
  <si>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</si>
  <si>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</si>
  <si>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</si>
  <si>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</si>
  <si>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</si>
  <si>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</si>
  <si>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</si>
  <si>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</si>
  <si>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</si>
  <si>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</si>
  <si>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</si>
  <si>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</si>
  <si>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</si>
  <si>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</si>
  <si>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</si>
  <si>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</si>
  <si>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</si>
  <si>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</si>
  <si>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</si>
  <si>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</si>
  <si>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</si>
  <si>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</si>
  <si>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</si>
  <si>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</si>
  <si>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</si>
  <si>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</si>
  <si>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</si>
  <si>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</si>
  <si>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</si>
  <si>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</si>
  <si>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</si>
  <si>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</si>
  <si>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</si>
  <si>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</si>
  <si>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</si>
  <si>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</si>
  <si>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</si>
  <si>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</si>
  <si>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</si>
  <si>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</si>
  <si>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</si>
  <si>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</si>
  <si>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</si>
  <si>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</si>
  <si>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</si>
  <si>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</si>
  <si>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</si>
  <si>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</si>
  <si>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</si>
  <si>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</si>
  <si>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</si>
  <si>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</si>
  <si>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</si>
  <si>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</si>
  <si>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</si>
  <si>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</si>
  <si>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</si>
  <si>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</si>
  <si>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</si>
  <si>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</si>
  <si>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</si>
  <si>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</si>
  <si>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</si>
  <si>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</si>
  <si>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</si>
  <si>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</si>
  <si>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</si>
  <si>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</si>
  <si>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</si>
  <si>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</si>
  <si>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</si>
  <si>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</si>
  <si>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</si>
  <si>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</si>
  <si>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</si>
  <si>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</si>
  <si>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</si>
  <si>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</si>
  <si>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</si>
  <si>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</si>
  <si>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</si>
  <si>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</si>
  <si>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</si>
  <si>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</si>
  <si>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</si>
  <si>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</si>
  <si>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</si>
  <si>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</si>
  <si>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</si>
  <si>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</si>
  <si>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</si>
  <si>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</si>
  <si>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</si>
  <si>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</si>
  <si>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</si>
  <si>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</si>
  <si>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</si>
  <si>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</si>
  <si>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</si>
  <si>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</si>
  <si>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</si>
  <si>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</si>
  <si>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</si>
  <si>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</si>
  <si>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</si>
  <si>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</si>
  <si>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</si>
  <si>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</si>
  <si>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</si>
  <si>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</si>
  <si>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</si>
  <si>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</si>
  <si>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</si>
  <si>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</si>
  <si>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</si>
  <si>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</si>
  <si>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</si>
  <si>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</si>
  <si>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</si>
  <si>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</si>
  <si>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</si>
  <si>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</si>
  <si>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</si>
  <si>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</si>
  <si>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</si>
  <si>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</si>
  <si>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</si>
  <si>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</si>
  <si>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</si>
  <si>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</si>
  <si>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</si>
  <si>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</si>
  <si>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</si>
  <si>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</si>
  <si>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</si>
  <si>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</si>
  <si>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</si>
  <si>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</si>
  <si>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</si>
  <si>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</si>
  <si>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</si>
  <si>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</si>
  <si>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</si>
  <si>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</si>
  <si>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</si>
  <si>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</si>
  <si>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</si>
  <si>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</si>
  <si>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</si>
  <si>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</si>
  <si>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</si>
  <si>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</si>
  <si>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</si>
  <si>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</si>
  <si>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</si>
  <si>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</si>
  <si>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</si>
  <si>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</si>
  <si>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</si>
  <si>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</si>
  <si>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</si>
  <si>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</si>
  <si>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</si>
  <si>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</si>
  <si>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</si>
  <si>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</si>
  <si>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</si>
  <si>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</si>
  <si>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</si>
  <si>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</si>
  <si>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</si>
  <si>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</si>
  <si>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</si>
  <si>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</si>
  <si>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</si>
  <si>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</si>
  <si>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</si>
  <si>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</si>
  <si>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</si>
  <si>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</si>
  <si>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</si>
  <si>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</si>
  <si>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</si>
  <si>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</si>
  <si>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</si>
  <si>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</si>
  <si>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</si>
  <si>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</si>
  <si>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</si>
  <si>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</si>
  <si>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</si>
  <si>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</si>
  <si>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</si>
  <si>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</si>
  <si>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</si>
  <si>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</si>
  <si>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</si>
  <si>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</si>
  <si>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</si>
  <si>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</si>
  <si>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</si>
  <si>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</si>
  <si>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</si>
  <si>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</si>
  <si>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</si>
  <si>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</si>
  <si>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</si>
  <si>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</si>
  <si>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</si>
  <si>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</si>
  <si>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</si>
  <si>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</si>
  <si>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</si>
  <si>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</si>
  <si>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</si>
  <si>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</si>
  <si>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</si>
  <si>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</si>
  <si>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</si>
  <si>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</si>
  <si>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</si>
  <si>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</si>
  <si>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</si>
  <si>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</si>
  <si>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</si>
  <si>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</si>
  <si>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</si>
  <si>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</si>
  <si>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</si>
  <si>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</si>
  <si>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</si>
  <si>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</si>
  <si>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</si>
  <si>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</si>
  <si>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</si>
  <si>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</si>
  <si>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</si>
  <si>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</si>
  <si>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</si>
  <si>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</si>
  <si>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</si>
  <si>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</si>
  <si>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</si>
  <si>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</si>
  <si>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</si>
  <si>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</si>
  <si>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</si>
  <si>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</si>
  <si>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</si>
  <si>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</si>
  <si>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</si>
  <si>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</si>
  <si>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</si>
  <si>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</si>
  <si>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</si>
  <si>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</si>
  <si>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</si>
  <si>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</si>
  <si>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</si>
  <si>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</si>
  <si>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</si>
  <si>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</si>
  <si>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</si>
  <si>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</si>
  <si>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</si>
  <si>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</si>
  <si>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</si>
  <si>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</si>
  <si>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</si>
  <si>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</si>
  <si>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</si>
  <si>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</si>
  <si>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</si>
  <si>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</si>
  <si>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</si>
  <si>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</si>
  <si>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</si>
  <si>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</si>
  <si>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</si>
  <si>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</si>
  <si>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</si>
  <si>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</si>
  <si>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</si>
  <si>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</si>
  <si>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</si>
  <si>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</si>
  <si>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</si>
  <si>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</si>
  <si>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</si>
  <si>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</si>
  <si>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</si>
  <si>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</si>
  <si>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</si>
  <si>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</si>
  <si>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</si>
  <si>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</si>
  <si>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</si>
  <si>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</si>
  <si>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</si>
  <si>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</si>
  <si>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</si>
  <si>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</si>
  <si>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</si>
  <si>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</si>
  <si>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</si>
  <si>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</si>
  <si>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</si>
  <si>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</si>
  <si>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</si>
  <si>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</si>
  <si>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</si>
  <si>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</si>
  <si>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</si>
  <si>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</si>
  <si>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</si>
  <si>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</si>
  <si>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</si>
  <si>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</si>
  <si>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</si>
  <si>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</si>
  <si>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</si>
  <si>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</si>
  <si>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</si>
  <si>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</si>
  <si>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</si>
  <si>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</si>
  <si>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</si>
  <si>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</si>
  <si>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</si>
  <si>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</si>
  <si>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</si>
  <si>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</si>
  <si>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</si>
  <si>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</si>
  <si>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</si>
  <si>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</si>
  <si>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</si>
  <si>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</si>
  <si>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</si>
  <si>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</si>
  <si>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</si>
  <si>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</si>
  <si>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</si>
  <si>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</si>
  <si>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</si>
  <si>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</si>
  <si>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</si>
  <si>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</si>
  <si>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</si>
  <si>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</si>
  <si>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</si>
  <si>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</si>
  <si>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</si>
  <si>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</si>
  <si>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</si>
  <si>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</si>
  <si>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</si>
  <si>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</si>
  <si>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</si>
  <si>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</si>
  <si>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</si>
  <si>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</si>
  <si>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</si>
  <si>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</si>
  <si>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</si>
  <si>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</si>
  <si>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</si>
  <si>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</si>
  <si>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</si>
  <si>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</si>
  <si>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</si>
  <si>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</si>
  <si>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</si>
  <si>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</si>
  <si>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</si>
  <si>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</si>
  <si>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</si>
  <si>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</si>
  <si>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</si>
  <si>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</si>
  <si>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</si>
  <si>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</si>
  <si>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</si>
  <si>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</si>
  <si>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</si>
  <si>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</si>
  <si>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</si>
  <si>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</si>
  <si>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</si>
  <si>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</si>
  <si>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</si>
  <si>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</si>
  <si>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</si>
  <si>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</si>
  <si>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</si>
  <si>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</si>
  <si>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</si>
  <si>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</si>
  <si>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</si>
  <si>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</si>
  <si>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</si>
  <si>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</si>
  <si>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</si>
  <si>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</si>
  <si>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</si>
  <si>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</si>
  <si>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</si>
  <si>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</si>
  <si>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</si>
  <si>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</si>
  <si>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</si>
  <si>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</si>
  <si>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</si>
  <si>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</si>
  <si>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</si>
  <si>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</si>
  <si>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</si>
  <si>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</si>
  <si>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</si>
  <si>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</si>
  <si>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</si>
  <si>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</si>
  <si>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</si>
  <si>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</si>
  <si>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</si>
  <si>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</si>
  <si>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</si>
  <si>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</si>
  <si>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</si>
  <si>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</si>
  <si>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</si>
  <si>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</si>
  <si>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</si>
  <si>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</si>
  <si>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</si>
  <si>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</si>
  <si>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</si>
  <si>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</si>
  <si>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</si>
  <si>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</si>
  <si>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</si>
  <si>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</si>
  <si>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</si>
  <si>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</si>
  <si>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</si>
  <si>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</si>
  <si>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</si>
  <si>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</si>
  <si>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</si>
  <si>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</si>
  <si>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</si>
  <si>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</si>
  <si>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</si>
  <si>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</si>
  <si>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</si>
  <si>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</si>
  <si>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</si>
  <si>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</si>
  <si>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</si>
  <si>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</si>
  <si>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</si>
  <si>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</si>
  <si>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</si>
  <si>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</si>
  <si>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</si>
  <si>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</si>
  <si>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</si>
  <si>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</si>
  <si>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</si>
  <si>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</si>
  <si>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</si>
  <si>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</si>
  <si>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</si>
  <si>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</si>
  <si>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</si>
  <si>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</si>
  <si>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</si>
  <si>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</si>
  <si>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</si>
  <si>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</si>
  <si>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</si>
  <si>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</si>
  <si>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</si>
  <si>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</si>
  <si>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</si>
  <si>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</si>
  <si>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</si>
  <si>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</si>
  <si>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</si>
  <si>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</si>
  <si>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</si>
  <si>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</si>
  <si>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</si>
  <si>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</si>
  <si>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</si>
  <si>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</si>
  <si>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</si>
  <si>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</si>
  <si>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</si>
  <si>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</si>
  <si>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</si>
  <si>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</si>
  <si>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</si>
  <si>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</si>
  <si>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</si>
  <si>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</si>
  <si>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</si>
  <si>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</si>
  <si>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</si>
  <si>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</si>
  <si>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</si>
  <si>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</si>
  <si>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</si>
  <si>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</si>
  <si>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</si>
  <si>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</si>
  <si>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</si>
  <si>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</si>
  <si>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</si>
  <si>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</si>
  <si>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</si>
  <si>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</si>
  <si>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</si>
  <si>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</si>
  <si>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</si>
  <si>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</si>
  <si>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</si>
  <si>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</si>
  <si>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</si>
  <si>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</si>
  <si>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</si>
  <si>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</si>
  <si>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</si>
  <si>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</si>
  <si>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</si>
  <si>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</si>
  <si>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</si>
  <si>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</si>
  <si>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</si>
  <si>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</si>
  <si>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</si>
  <si>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</si>
  <si>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</si>
  <si>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</si>
  <si>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</si>
  <si>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</si>
  <si>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</si>
  <si>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</si>
  <si>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</si>
  <si>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</si>
  <si>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</si>
  <si>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</si>
  <si>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</si>
  <si>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</si>
  <si>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</si>
  <si>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</si>
  <si>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</si>
  <si>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</si>
  <si>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</si>
  <si>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</si>
  <si>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</si>
  <si>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</si>
  <si>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</si>
  <si>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</si>
  <si>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</si>
  <si>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</si>
  <si>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</si>
  <si>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</si>
  <si>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</si>
  <si>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</si>
  <si>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</si>
  <si>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</si>
  <si>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</si>
  <si>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</si>
  <si>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</si>
  <si>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</si>
  <si>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</si>
  <si>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</si>
  <si>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</si>
  <si>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</si>
  <si>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</si>
  <si>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</si>
  <si>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</si>
  <si>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</si>
  <si>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</si>
  <si>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</si>
  <si>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</si>
  <si>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</si>
  <si>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</si>
  <si>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</si>
  <si>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</si>
  <si>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</si>
  <si>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</si>
  <si>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</si>
  <si>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</si>
  <si>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</si>
  <si>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</si>
  <si>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</si>
  <si>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</si>
  <si>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</si>
  <si>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</si>
  <si>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</si>
  <si>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</si>
  <si>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</si>
  <si>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</si>
  <si>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</si>
  <si>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</si>
  <si>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</si>
  <si>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</si>
  <si>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</si>
  <si>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</si>
  <si>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</si>
  <si>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</si>
  <si>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</si>
  <si>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</si>
  <si>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</si>
  <si>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</si>
  <si>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</si>
  <si>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</si>
  <si>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</si>
  <si>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</si>
  <si>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</si>
  <si>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</si>
  <si>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</si>
  <si>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</si>
  <si>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</si>
  <si>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</si>
  <si>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</si>
  <si>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</si>
  <si>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</si>
  <si>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</si>
  <si>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</si>
  <si>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</si>
  <si>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</si>
  <si>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</si>
  <si>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</si>
  <si>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</si>
  <si>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</si>
  <si>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</si>
  <si>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</si>
  <si>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</si>
  <si>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</si>
  <si>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</si>
  <si>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</si>
  <si>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</si>
  <si>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</si>
  <si>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</si>
  <si>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</si>
  <si>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</si>
  <si>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</si>
  <si>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</si>
  <si>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</si>
  <si>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</si>
  <si>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</si>
  <si>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</si>
  <si>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</si>
  <si>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</si>
  <si>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</si>
  <si>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</si>
  <si>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</si>
  <si>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</si>
  <si>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</si>
  <si>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</si>
  <si>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</si>
  <si>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</si>
  <si>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</si>
  <si>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</si>
  <si>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</si>
  <si>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</si>
  <si>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</si>
  <si>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</si>
  <si>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</si>
  <si>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</si>
  <si>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</si>
  <si>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</si>
  <si>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</si>
  <si>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</si>
  <si>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</si>
  <si>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</si>
  <si>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</si>
  <si>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</si>
  <si>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</si>
  <si>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</si>
  <si>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</si>
  <si>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</si>
  <si>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</si>
  <si>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</si>
  <si>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</si>
  <si>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</si>
  <si>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</si>
  <si>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</si>
  <si>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</si>
  <si>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</si>
  <si>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</si>
  <si>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</si>
  <si>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</si>
  <si>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</si>
  <si>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</si>
  <si>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</si>
  <si>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</si>
  <si>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</si>
  <si>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</si>
  <si>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</si>
  <si>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</si>
  <si>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</si>
  <si>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</si>
  <si>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</si>
  <si>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</si>
  <si>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</si>
  <si>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</si>
  <si>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</si>
  <si>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</si>
  <si>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</si>
  <si>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</si>
  <si>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</si>
  <si>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</si>
  <si>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</si>
  <si>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</si>
  <si>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</si>
  <si>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</si>
  <si>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</si>
  <si>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</si>
  <si>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</si>
  <si>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</si>
  <si>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</si>
  <si>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</si>
  <si>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</si>
  <si>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</si>
  <si>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</si>
  <si>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</si>
  <si>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</si>
  <si>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</si>
  <si>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</si>
  <si>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</si>
  <si>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</si>
  <si>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</si>
  <si>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</si>
  <si>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</si>
  <si>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</si>
  <si>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</si>
  <si>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</si>
  <si>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</si>
  <si>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</si>
  <si>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</si>
  <si>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</si>
  <si>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</si>
  <si>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</si>
  <si>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</si>
  <si>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</si>
  <si>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</si>
  <si>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</si>
  <si>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</si>
  <si>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</si>
  <si>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</si>
  <si>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</si>
  <si>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</si>
  <si>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</si>
  <si>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</si>
  <si>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</si>
  <si>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</si>
  <si>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</si>
  <si>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</si>
  <si>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</si>
  <si>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</si>
  <si>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</si>
  <si>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</si>
  <si>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</si>
  <si>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</si>
  <si>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</si>
  <si>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</si>
  <si>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</si>
  <si>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</si>
  <si>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</si>
  <si>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</si>
  <si>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</si>
  <si>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</si>
  <si>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</si>
  <si>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</si>
  <si>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</si>
  <si>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</si>
  <si>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</si>
  <si>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</si>
  <si>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</si>
  <si>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</si>
  <si>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</si>
  <si>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</si>
  <si>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</si>
  <si>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</si>
  <si>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</si>
  <si>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</si>
  <si>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</si>
  <si>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</si>
  <si>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</si>
  <si>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</si>
  <si>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</si>
  <si>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</si>
  <si>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</si>
  <si>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</si>
  <si>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</si>
  <si>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</si>
  <si>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</si>
  <si>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</si>
  <si>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</si>
  <si>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</si>
  <si>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</si>
  <si>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</si>
  <si>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</si>
  <si>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</si>
  <si>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</si>
  <si>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</si>
  <si>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</si>
  <si>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</si>
  <si>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</si>
  <si>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</si>
  <si>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</si>
  <si>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</si>
  <si>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</si>
  <si>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</si>
  <si>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</si>
  <si>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</si>
  <si>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</si>
  <si>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</si>
  <si>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</si>
  <si>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</si>
  <si>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</si>
  <si>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</si>
  <si>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</si>
  <si>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</si>
  <si>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</si>
  <si>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</si>
  <si>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</si>
  <si>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</si>
  <si>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</si>
  <si>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</si>
  <si>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</si>
  <si>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</si>
  <si>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</si>
  <si>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</si>
  <si>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</si>
  <si>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</si>
  <si>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</si>
  <si>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</si>
  <si>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</si>
  <si>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</si>
  <si>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</si>
  <si>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</si>
  <si>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</si>
  <si>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</si>
  <si>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</si>
  <si>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</si>
  <si>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</si>
  <si>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</si>
  <si>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</si>
  <si>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</si>
  <si>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</si>
  <si>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</si>
  <si>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</si>
  <si>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</si>
  <si>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</si>
  <si>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</si>
  <si>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</si>
  <si>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</si>
  <si>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</si>
  <si>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</si>
  <si>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</si>
  <si>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</si>
  <si>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</si>
  <si>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</si>
  <si>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</si>
  <si>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</si>
  <si>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</si>
  <si>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</si>
  <si>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</si>
  <si>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</si>
  <si>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</si>
  <si>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</si>
  <si>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</si>
  <si>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</si>
  <si>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</si>
  <si>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</si>
  <si>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</si>
  <si>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</si>
  <si>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</si>
  <si>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</si>
  <si>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</si>
  <si>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</si>
  <si>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</si>
  <si>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</si>
  <si>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</si>
  <si>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</si>
  <si>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</si>
  <si>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</si>
  <si>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</si>
  <si>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</si>
  <si>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</si>
  <si>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</si>
  <si>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</si>
  <si>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</si>
  <si>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</si>
  <si>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</si>
  <si>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</si>
  <si>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</si>
  <si>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</si>
  <si>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</si>
  <si>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</si>
  <si>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</si>
  <si>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</si>
  <si>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</si>
  <si>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</si>
  <si>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</si>
  <si>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</si>
  <si>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</si>
  <si>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</si>
  <si>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</si>
  <si>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</si>
  <si>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</si>
  <si>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</si>
  <si>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</si>
  <si>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</si>
  <si>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</si>
  <si>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</si>
  <si>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</si>
  <si>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</si>
  <si>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</si>
  <si>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</si>
  <si>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</si>
  <si>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</si>
  <si>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</si>
  <si>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</si>
  <si>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</si>
  <si>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</si>
  <si>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</si>
  <si>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</si>
  <si>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</si>
  <si>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</si>
  <si>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</si>
  <si>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</si>
  <si>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</si>
  <si>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</si>
  <si>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</si>
  <si>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</si>
  <si>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</si>
  <si>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</si>
  <si>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</si>
  <si>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</si>
  <si>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</si>
  <si>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</si>
  <si>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</si>
  <si>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</si>
  <si>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</si>
  <si>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</si>
  <si>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</si>
  <si>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</si>
  <si>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</si>
  <si>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</si>
  <si>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</si>
  <si>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</si>
  <si>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</si>
  <si>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</si>
  <si>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</si>
  <si>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</si>
  <si>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</si>
  <si>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</si>
  <si>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</si>
  <si>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</si>
  <si>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</si>
  <si>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</si>
  <si>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</si>
  <si>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</si>
  <si>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</si>
  <si>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</si>
  <si>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</si>
  <si>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</si>
  <si>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</si>
  <si>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</si>
  <si>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</si>
  <si>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</si>
  <si>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</si>
  <si>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</si>
  <si>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</si>
  <si>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</si>
  <si>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</si>
  <si>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</si>
  <si>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</si>
  <si>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</si>
  <si>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</si>
  <si>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</si>
  <si>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</si>
  <si>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</si>
  <si>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</si>
  <si>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</si>
  <si>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</si>
  <si>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</si>
  <si>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</si>
  <si>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</si>
  <si>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</si>
  <si>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</si>
  <si>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</si>
  <si>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</si>
  <si>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</si>
  <si>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</si>
  <si>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</si>
  <si>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</si>
  <si>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</si>
  <si>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</si>
  <si>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</si>
  <si>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</si>
  <si>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</si>
  <si>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</si>
  <si>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</si>
  <si>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</si>
  <si>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</si>
  <si>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</si>
  <si>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</si>
  <si>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</si>
  <si>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</si>
  <si>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</si>
  <si>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</si>
  <si>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</si>
  <si>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</si>
  <si>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</si>
  <si>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</si>
  <si>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</si>
  <si>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</si>
  <si>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</si>
  <si>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</si>
  <si>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</si>
  <si>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</si>
  <si>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</si>
  <si>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</si>
  <si>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</si>
  <si>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</si>
  <si>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</si>
  <si>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</si>
  <si>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</si>
  <si>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</si>
  <si>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</si>
  <si>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</si>
  <si>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</si>
  <si>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</si>
  <si>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</si>
  <si>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</si>
  <si>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</si>
  <si>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</si>
  <si>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</si>
  <si>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</si>
  <si>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</si>
  <si>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</si>
  <si>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</si>
  <si>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</si>
  <si>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</si>
  <si>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</si>
  <si>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</si>
  <si>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</si>
  <si>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</si>
  <si>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</si>
  <si>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</si>
  <si>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</si>
  <si>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</si>
  <si>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</si>
  <si>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</si>
  <si>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</si>
  <si>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</si>
  <si>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</si>
  <si>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</si>
  <si>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</si>
  <si>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</si>
  <si>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</si>
  <si>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</si>
  <si>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</si>
  <si>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</si>
  <si>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</si>
  <si>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</si>
  <si>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</si>
  <si>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</si>
  <si>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</si>
  <si>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</si>
  <si>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</si>
  <si>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</si>
  <si>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</si>
  <si>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</si>
  <si>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</si>
  <si>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</si>
  <si>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</si>
  <si>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</si>
  <si>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</si>
  <si>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</si>
  <si>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</si>
  <si>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</si>
  <si>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</si>
  <si>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</si>
  <si>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</si>
  <si>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</si>
  <si>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</si>
  <si>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</si>
  <si>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</si>
  <si>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</si>
  <si>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</si>
  <si>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</si>
  <si>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</si>
  <si>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</si>
  <si>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</si>
  <si>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</si>
  <si>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</si>
  <si>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</si>
  <si>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</si>
  <si>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</si>
  <si>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</si>
  <si>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</si>
  <si>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</si>
  <si>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</si>
  <si>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</si>
  <si>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</si>
  <si>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</si>
  <si>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</si>
  <si>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</si>
  <si>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</si>
  <si>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</si>
  <si>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</si>
  <si>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</si>
  <si>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</si>
  <si>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</si>
  <si>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</si>
  <si>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</si>
  <si>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</si>
  <si>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</si>
  <si>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</si>
  <si>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</si>
  <si>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</si>
  <si>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</si>
  <si>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</si>
  <si>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</si>
  <si>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</si>
  <si>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</si>
  <si>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</si>
  <si>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</si>
  <si>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</si>
  <si>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</si>
  <si>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</si>
  <si>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</si>
  <si>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</si>
  <si>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</si>
  <si>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</si>
  <si>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</si>
  <si>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</si>
  <si>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</si>
  <si>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</si>
  <si>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</si>
  <si>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</si>
  <si>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</si>
  <si>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</si>
  <si>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</si>
  <si>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</si>
  <si>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</si>
  <si>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</si>
  <si>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</si>
  <si>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</si>
  <si>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</si>
  <si>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</si>
  <si>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</si>
  <si>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</si>
  <si>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</si>
  <si>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</si>
  <si>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</si>
  <si>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</si>
  <si>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</si>
  <si>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</si>
  <si>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</si>
  <si>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</si>
  <si>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</si>
  <si>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</si>
  <si>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</si>
  <si>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</si>
  <si>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</si>
  <si>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</si>
  <si>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</si>
  <si>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</si>
  <si>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</si>
  <si>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</si>
  <si>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</si>
  <si>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</si>
  <si>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</si>
  <si>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</si>
  <si>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</si>
  <si>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</si>
  <si>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</si>
  <si>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</si>
  <si>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</si>
  <si>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</si>
  <si>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</si>
  <si>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</si>
  <si>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</si>
  <si>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</si>
  <si>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</si>
  <si>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</si>
  <si>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</si>
  <si>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</si>
  <si>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</si>
  <si>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</si>
  <si>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</si>
  <si>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</si>
  <si>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</si>
  <si>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</si>
  <si>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</si>
  <si>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</si>
  <si>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</si>
  <si>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</si>
  <si>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</si>
  <si>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</si>
  <si>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</si>
  <si>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</si>
  <si>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</si>
  <si>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</si>
  <si>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</si>
  <si>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</si>
  <si>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</si>
  <si>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</si>
  <si>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</si>
  <si>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</si>
  <si>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</si>
  <si>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</si>
  <si>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</si>
  <si>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</si>
  <si>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</si>
  <si>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</si>
  <si>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</si>
  <si>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</si>
  <si>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</si>
  <si>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</si>
  <si>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</si>
  <si>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</si>
  <si>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</si>
  <si>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</si>
  <si>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</si>
  <si>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</si>
  <si>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</si>
  <si>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</si>
  <si>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</si>
  <si>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</si>
  <si>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</si>
  <si>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</si>
  <si>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</si>
  <si>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</si>
  <si>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</si>
  <si>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</si>
  <si>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</si>
  <si>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</si>
  <si>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</si>
  <si>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</si>
  <si>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</si>
  <si>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</si>
  <si>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</si>
  <si>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</si>
  <si>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</si>
  <si>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</si>
  <si>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</si>
  <si>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</si>
  <si>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</si>
  <si>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</si>
  <si>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</si>
  <si>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</si>
  <si>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</si>
  <si>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</si>
  <si>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</si>
  <si>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</si>
  <si>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</si>
  <si>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</si>
  <si>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</si>
  <si>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</si>
  <si>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</si>
  <si>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</si>
  <si>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</si>
  <si>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</si>
  <si>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</si>
  <si>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</si>
  <si>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</si>
  <si>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</si>
  <si>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</si>
  <si>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</si>
  <si>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</si>
  <si>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</si>
  <si>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</si>
  <si>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</si>
  <si>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</si>
  <si>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</si>
  <si>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</si>
  <si>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</si>
  <si>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</si>
  <si>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</si>
  <si>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</si>
  <si>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</si>
  <si>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</si>
  <si>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</si>
  <si>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</si>
  <si>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</si>
  <si>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</si>
  <si>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</si>
  <si>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</si>
  <si>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</si>
  <si>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</si>
  <si>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</si>
  <si>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</si>
  <si>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</si>
  <si>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</si>
  <si>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</si>
  <si>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</si>
  <si>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</si>
  <si>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</si>
  <si>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</si>
  <si>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</si>
  <si>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</si>
  <si>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</si>
  <si>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</si>
  <si>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</si>
  <si>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</si>
  <si>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</si>
  <si>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</si>
  <si>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</si>
  <si>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</si>
  <si>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</si>
  <si>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</si>
  <si>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</si>
  <si>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</si>
  <si>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</si>
  <si>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</si>
  <si>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</si>
  <si>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</si>
  <si>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</si>
  <si>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</si>
  <si>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</si>
  <si>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</si>
  <si>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</si>
  <si>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</si>
  <si>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</si>
  <si>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</si>
  <si>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</si>
  <si>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</si>
  <si>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</si>
  <si>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</si>
  <si>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</si>
  <si>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</si>
  <si>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</si>
  <si>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</si>
  <si>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</si>
  <si>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</si>
  <si>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</si>
  <si>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</si>
  <si>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</si>
  <si>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</si>
  <si>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</si>
  <si>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</si>
  <si>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</si>
  <si>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</si>
  <si>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</si>
  <si>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</si>
  <si>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</si>
  <si>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</si>
  <si>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</si>
  <si>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</si>
  <si>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</si>
  <si>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</si>
  <si>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</si>
  <si>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</si>
  <si>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</si>
  <si>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</si>
  <si>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</si>
  <si>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</si>
  <si>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</si>
  <si>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</si>
  <si>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</si>
  <si>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</si>
  <si>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</si>
  <si>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</si>
  <si>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</si>
  <si>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</si>
  <si>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</si>
  <si>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</si>
  <si>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</si>
  <si>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</si>
  <si>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</si>
  <si>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</si>
  <si>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</si>
  <si>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</si>
  <si>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</si>
  <si>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</si>
  <si>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</si>
  <si>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</si>
  <si>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</si>
  <si>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</si>
  <si>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</si>
  <si>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</si>
  <si>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</si>
  <si>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</si>
  <si>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</si>
  <si>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</si>
  <si>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</si>
  <si>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</si>
  <si>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</si>
  <si>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</si>
  <si>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</si>
  <si>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</si>
  <si>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</si>
  <si>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</si>
  <si>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</si>
  <si>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</si>
  <si>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</si>
  <si>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</si>
  <si>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</si>
  <si>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</si>
  <si>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</si>
  <si>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</si>
  <si>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</si>
  <si>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</si>
  <si>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</si>
  <si>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</si>
  <si>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</si>
  <si>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</si>
  <si>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</si>
  <si>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</si>
  <si>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</si>
  <si>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</si>
  <si>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</si>
  <si>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</si>
  <si>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</si>
  <si>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</si>
  <si>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</si>
  <si>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</si>
  <si>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</si>
  <si>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</si>
  <si>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</si>
  <si>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</si>
  <si>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</si>
  <si>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</si>
  <si>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</si>
  <si>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</si>
  <si>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</si>
  <si>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</si>
  <si>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</si>
  <si>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</si>
  <si>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</si>
  <si>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</si>
  <si>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</si>
  <si>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</si>
  <si>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</si>
  <si>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</si>
  <si>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</si>
  <si>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</si>
  <si>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</si>
  <si>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</si>
  <si>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</si>
  <si>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</si>
  <si>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</si>
  <si>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</si>
  <si>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</si>
  <si>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</si>
  <si>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</si>
  <si>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</si>
  <si>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</si>
  <si>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</si>
  <si>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</si>
  <si>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</si>
  <si>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</si>
  <si>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</si>
  <si>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</si>
  <si>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</si>
  <si>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</si>
  <si>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</si>
  <si>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</si>
  <si>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</si>
  <si>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</si>
  <si>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</si>
  <si>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</si>
  <si>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</si>
  <si>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</si>
  <si>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</si>
  <si>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</si>
  <si>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</si>
  <si>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</si>
  <si>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</si>
  <si>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</si>
  <si>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</si>
  <si>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</si>
  <si>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</si>
  <si>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</si>
  <si>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</si>
  <si>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</si>
  <si>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</si>
  <si>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</si>
  <si>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</si>
  <si>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</si>
  <si>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</si>
  <si>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</si>
  <si>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</si>
  <si>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</si>
  <si>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</si>
  <si>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</si>
  <si>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</si>
  <si>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</si>
  <si>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</si>
  <si>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</si>
  <si>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</si>
  <si>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</si>
  <si>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</si>
  <si>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</si>
  <si>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</si>
  <si>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</si>
  <si>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</si>
  <si>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</si>
  <si>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</si>
  <si>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</si>
  <si>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</si>
  <si>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</si>
  <si>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</si>
  <si>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</si>
  <si>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</si>
  <si>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</si>
  <si>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</si>
  <si>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</si>
  <si>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</si>
  <si>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</si>
  <si>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</si>
  <si>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</si>
  <si>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</si>
  <si>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</si>
  <si>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</si>
  <si>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</si>
  <si>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</si>
  <si>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</si>
  <si>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</si>
  <si>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</si>
  <si>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</si>
  <si>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</si>
  <si>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</si>
  <si>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</si>
  <si>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</si>
  <si>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</si>
  <si>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</si>
  <si>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</si>
  <si>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</si>
  <si>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</si>
  <si>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</si>
  <si>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</si>
  <si>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</si>
  <si>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</si>
  <si>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</si>
  <si>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</si>
  <si>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</si>
  <si>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</si>
  <si>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</si>
  <si>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</si>
  <si>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</si>
  <si>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</si>
  <si>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</si>
  <si>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</si>
  <si>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</si>
  <si>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</si>
  <si>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</si>
  <si>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</si>
  <si>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</si>
  <si>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</si>
  <si>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</si>
  <si>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</si>
  <si>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</si>
  <si>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</si>
  <si>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</si>
  <si>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</si>
  <si>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</si>
  <si>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</si>
  <si>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</si>
  <si>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</si>
  <si>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</si>
  <si>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</si>
  <si>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</si>
  <si>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</si>
  <si>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</si>
  <si>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</si>
  <si>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</si>
  <si>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</si>
  <si>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</si>
  <si>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</si>
  <si>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</si>
  <si>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</si>
  <si>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</si>
  <si>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</si>
  <si>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</si>
  <si>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</si>
  <si>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</si>
  <si>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</si>
  <si>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</si>
  <si>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</si>
  <si>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</si>
  <si>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</si>
  <si>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</si>
  <si>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</si>
  <si>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</si>
  <si>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</si>
  <si>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</si>
  <si>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</si>
  <si>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</si>
  <si>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</si>
  <si>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</si>
  <si>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</si>
  <si>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</si>
  <si>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</si>
  <si>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</si>
  <si>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</si>
  <si>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</si>
  <si>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</si>
  <si>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</si>
  <si>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</si>
  <si>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</si>
  <si>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</si>
  <si>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</si>
  <si>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</si>
  <si>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</si>
  <si>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</si>
  <si>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</si>
  <si>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</si>
  <si>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</si>
  <si>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</si>
  <si>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</si>
  <si>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</si>
  <si>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</si>
  <si>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</si>
  <si>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</si>
  <si>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</si>
  <si>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</si>
  <si>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</si>
  <si>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</si>
  <si>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</si>
  <si>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</si>
  <si>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</si>
  <si>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</si>
  <si>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</si>
  <si>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</si>
  <si>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</si>
  <si>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</si>
  <si>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</si>
  <si>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</si>
  <si>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</si>
  <si>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</si>
  <si>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</si>
  <si>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</si>
  <si>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</si>
  <si>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</si>
  <si>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</si>
  <si>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</si>
  <si>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</si>
  <si>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</si>
  <si>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</si>
  <si>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</si>
  <si>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</si>
  <si>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</si>
  <si>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</si>
  <si>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</si>
  <si>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</si>
  <si>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</si>
  <si>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</si>
  <si>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</si>
  <si>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</si>
  <si>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</si>
  <si>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</si>
  <si>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</si>
  <si>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</si>
  <si>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</si>
  <si>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</si>
  <si>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</si>
  <si>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</si>
  <si>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</si>
  <si>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</si>
  <si>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</si>
  <si>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</si>
  <si>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</si>
  <si>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</si>
  <si>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</si>
  <si>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</si>
  <si>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</si>
  <si>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</si>
  <si>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</si>
  <si>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</si>
  <si>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</si>
  <si>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</si>
  <si>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</si>
  <si>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</si>
  <si>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</si>
  <si>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</si>
  <si>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</si>
  <si>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</si>
  <si>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</si>
  <si>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</si>
  <si>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</si>
  <si>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</si>
  <si>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</si>
  <si>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</si>
  <si>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</si>
  <si>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</si>
  <si>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</si>
  <si>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</si>
  <si>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</si>
  <si>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</si>
  <si>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</si>
  <si>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</si>
  <si>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</si>
  <si>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</si>
  <si>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</si>
  <si>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</si>
  <si>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</si>
  <si>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</si>
  <si>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</si>
  <si>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</si>
  <si>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</si>
  <si>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</si>
  <si>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</si>
  <si>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</si>
  <si>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</si>
  <si>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</si>
  <si>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</si>
  <si>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</si>
  <si>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</si>
  <si>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</si>
  <si>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</si>
  <si>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</si>
  <si>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</si>
  <si>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</si>
  <si>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</si>
  <si>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</si>
  <si>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</si>
  <si>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</si>
  <si>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</si>
  <si>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</si>
  <si>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</si>
  <si>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</si>
  <si>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</si>
  <si>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</si>
  <si>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</si>
  <si>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</si>
  <si>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</si>
  <si>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</si>
  <si>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</si>
  <si>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</si>
  <si>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</si>
  <si>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</si>
  <si>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</si>
  <si>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</si>
  <si>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</si>
  <si>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</si>
  <si>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</si>
  <si>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</si>
  <si>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</si>
  <si>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</si>
  <si>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</si>
  <si>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</si>
  <si>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</si>
  <si>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</si>
  <si>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</si>
  <si>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</si>
  <si>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</si>
  <si>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</si>
  <si>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</si>
  <si>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</si>
  <si>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</si>
  <si>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</si>
  <si>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</si>
  <si>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</si>
  <si>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</si>
  <si>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</si>
  <si>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</si>
  <si>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</si>
  <si>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</si>
  <si>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</si>
  <si>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</si>
  <si>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</si>
  <si>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</si>
  <si>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</si>
  <si>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</si>
  <si>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</si>
  <si>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</si>
  <si>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</si>
  <si>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</si>
  <si>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</si>
  <si>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</si>
  <si>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</si>
  <si>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</si>
  <si>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</si>
  <si>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</si>
  <si>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</si>
  <si>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</si>
  <si>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</si>
  <si>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</si>
  <si>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</si>
  <si>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</si>
  <si>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</si>
  <si>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</si>
  <si>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</si>
  <si>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</si>
  <si>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</si>
  <si>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</si>
  <si>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</si>
  <si>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</si>
  <si>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</si>
  <si>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</si>
  <si>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</si>
  <si>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</si>
  <si>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</si>
  <si>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</si>
  <si>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</si>
  <si>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</si>
  <si>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</si>
  <si>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</si>
  <si>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</si>
  <si>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</si>
  <si>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</si>
  <si>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</si>
  <si>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</si>
  <si>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</si>
  <si>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</si>
  <si>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</si>
  <si>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</si>
  <si>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</si>
  <si>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</si>
  <si>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</si>
  <si>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</si>
  <si>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</si>
  <si>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</si>
  <si>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</si>
  <si>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</si>
  <si>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</si>
  <si>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</si>
  <si>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</si>
  <si>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</si>
  <si>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</si>
  <si>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</si>
  <si>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</si>
  <si>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</si>
  <si>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</si>
  <si>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</si>
  <si>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</si>
  <si>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</si>
  <si>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</si>
  <si>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</si>
  <si>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</si>
  <si>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</si>
  <si>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</si>
  <si>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</si>
  <si>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</si>
  <si>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</si>
  <si>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</si>
  <si>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</si>
  <si>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</si>
  <si>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</si>
  <si>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</si>
  <si>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</si>
  <si>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</si>
  <si>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</si>
  <si>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</si>
  <si>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</si>
  <si>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</si>
  <si>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</si>
  <si>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</si>
  <si>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</si>
  <si>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</si>
  <si>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</si>
  <si>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</si>
  <si>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</si>
  <si>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</si>
  <si>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</si>
  <si>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</si>
  <si>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</si>
  <si>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</si>
  <si>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</si>
  <si>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</si>
  <si>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</si>
  <si>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</si>
  <si>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</si>
  <si>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</si>
  <si>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</si>
  <si>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</si>
  <si>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</si>
  <si>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</si>
  <si>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</si>
  <si>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</si>
  <si>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</si>
  <si>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</si>
  <si>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</si>
  <si>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</si>
  <si>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</si>
  <si>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</si>
  <si>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</si>
  <si>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</si>
  <si>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</si>
  <si>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</si>
  <si>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</si>
  <si>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</si>
  <si>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</si>
  <si>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</si>
  <si>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</si>
  <si>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</si>
  <si>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</si>
  <si>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</si>
  <si>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</si>
  <si>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</si>
  <si>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</si>
  <si>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</si>
  <si>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</si>
  <si>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</si>
  <si>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</si>
  <si>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</si>
  <si>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</si>
  <si>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</si>
  <si>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</si>
  <si>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</si>
  <si>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</si>
  <si>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</si>
  <si>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</si>
  <si>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</si>
  <si>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</si>
  <si>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</si>
  <si>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</si>
  <si>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</si>
  <si>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</si>
  <si>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</si>
  <si>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</si>
  <si>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</si>
  <si>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</si>
  <si>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</si>
  <si>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</si>
  <si>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</si>
  <si>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</si>
  <si>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</si>
  <si>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</si>
  <si>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</si>
  <si>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</si>
  <si>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</si>
  <si>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</si>
  <si>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</si>
  <si>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</si>
  <si>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</si>
  <si>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</si>
  <si>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</si>
  <si>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</si>
  <si>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</si>
  <si>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</si>
  <si>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</si>
  <si>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</si>
  <si>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</si>
  <si>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</si>
  <si>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</si>
  <si>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</si>
  <si>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</si>
  <si>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</si>
  <si>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</si>
  <si>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</si>
  <si>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</si>
  <si>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</si>
  <si>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</si>
  <si>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</si>
  <si>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</si>
  <si>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</si>
  <si>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</si>
  <si>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</si>
  <si>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</si>
  <si>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</si>
  <si>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</si>
  <si>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</si>
  <si>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</si>
  <si>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</si>
  <si>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</si>
  <si>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</si>
  <si>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</si>
  <si>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</si>
  <si>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</si>
  <si>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</si>
  <si>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</si>
  <si>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</si>
  <si>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</si>
  <si>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</si>
  <si>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</si>
  <si>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</si>
  <si>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</si>
  <si>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</si>
  <si>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</si>
  <si>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</si>
  <si>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</si>
  <si>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</si>
  <si>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</si>
  <si>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</si>
  <si>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</si>
  <si>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</si>
  <si>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</si>
  <si>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</si>
  <si>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</si>
  <si>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</si>
  <si>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</si>
  <si>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</si>
  <si>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</si>
  <si>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</si>
  <si>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</si>
  <si>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</si>
  <si>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</si>
  <si>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</si>
  <si>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</si>
  <si>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</si>
  <si>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</si>
  <si>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</si>
  <si>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</si>
  <si>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</si>
  <si>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</si>
  <si>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</si>
  <si>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</si>
  <si>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</si>
  <si>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</si>
  <si>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</si>
  <si>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</si>
  <si>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</si>
  <si>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</si>
  <si>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</si>
  <si>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</si>
  <si>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</si>
  <si>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</si>
  <si>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</si>
  <si>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</si>
  <si>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</si>
  <si>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</si>
  <si>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</si>
  <si>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</si>
  <si>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</si>
  <si>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</si>
  <si>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</si>
  <si>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</si>
  <si>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</si>
  <si>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</si>
  <si>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</si>
  <si>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</si>
  <si>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</si>
  <si>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</si>
  <si>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</si>
  <si>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</si>
  <si>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</si>
  <si>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</si>
  <si>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</si>
  <si>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</si>
  <si>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</si>
  <si>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</si>
  <si>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</si>
  <si>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</si>
  <si>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</si>
  <si>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</si>
  <si>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</si>
  <si>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</si>
  <si>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</si>
  <si>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</si>
  <si>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</si>
  <si>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</si>
  <si>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</si>
  <si>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</si>
  <si>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</si>
  <si>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</si>
  <si>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</si>
  <si>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</si>
  <si>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</si>
  <si>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</si>
  <si>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</si>
  <si>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</si>
  <si>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</si>
  <si>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</si>
  <si>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</si>
  <si>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</si>
  <si>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</si>
  <si>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</si>
  <si>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</si>
  <si>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</si>
  <si>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</si>
  <si>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</si>
  <si>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</si>
  <si>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</si>
  <si>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</si>
  <si>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</si>
  <si>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</si>
  <si>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</si>
  <si>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</si>
  <si>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</si>
  <si>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</si>
  <si>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</si>
  <si>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</si>
  <si>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</si>
  <si>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</si>
  <si>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</si>
  <si>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</si>
  <si>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</si>
  <si>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</si>
  <si>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</si>
  <si>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</si>
  <si>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</si>
  <si>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</si>
  <si>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</si>
  <si>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</si>
  <si>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</si>
  <si>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</si>
  <si>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</si>
  <si>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</si>
  <si>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</si>
  <si>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</si>
  <si>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</si>
  <si>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</si>
  <si>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</si>
  <si>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</si>
  <si>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</si>
  <si>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</si>
  <si>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</si>
  <si>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</si>
  <si>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</si>
  <si>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</si>
  <si>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</si>
  <si>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</si>
  <si>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</si>
  <si>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</si>
  <si>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</si>
  <si>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</si>
  <si>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</si>
  <si>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</si>
  <si>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</si>
  <si>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</si>
  <si>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</si>
  <si>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</si>
  <si>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</si>
  <si>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</si>
  <si>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</si>
  <si>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</si>
  <si>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</si>
  <si>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</si>
  <si>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</si>
  <si>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</si>
  <si>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</si>
  <si>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</si>
  <si>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</si>
  <si>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</si>
  <si>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</si>
  <si>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</si>
  <si>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</si>
  <si>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</si>
  <si>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</si>
  <si>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</si>
  <si>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</si>
  <si>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</si>
  <si>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</si>
  <si>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</si>
  <si>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</si>
  <si>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</si>
  <si>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</si>
  <si>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</si>
  <si>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</si>
  <si>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</si>
  <si>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</si>
  <si>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</si>
  <si>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</si>
  <si>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</si>
  <si>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</si>
  <si>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</si>
  <si>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</si>
  <si>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</si>
  <si>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</si>
  <si>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</si>
  <si>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</si>
  <si>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</si>
  <si>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</si>
  <si>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</si>
  <si>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</si>
  <si>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</si>
  <si>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</si>
  <si>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</si>
  <si>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</si>
  <si>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</si>
  <si>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</si>
  <si>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</si>
  <si>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</si>
  <si>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</si>
  <si>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</si>
  <si>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</si>
  <si>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</si>
  <si>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</si>
  <si>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</si>
  <si>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</si>
  <si>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</si>
  <si>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</si>
  <si>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</si>
  <si>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</si>
  <si>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</si>
  <si>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</si>
  <si>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</si>
  <si>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</si>
  <si>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</si>
  <si>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</si>
  <si>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</si>
  <si>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</si>
  <si>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</si>
  <si>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</si>
  <si>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</si>
  <si>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</si>
  <si>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</si>
  <si>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</si>
  <si>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</si>
  <si>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</si>
  <si>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</si>
  <si>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</si>
  <si>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</si>
  <si>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</si>
  <si>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</si>
  <si>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</si>
  <si>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</si>
  <si>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</si>
  <si>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</si>
  <si>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</si>
  <si>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</si>
  <si>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</si>
  <si>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</si>
  <si>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</si>
  <si>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</si>
  <si>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</si>
  <si>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</si>
  <si>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</si>
  <si>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</si>
  <si>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</si>
  <si>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</si>
  <si>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</si>
  <si>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</si>
  <si>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</si>
  <si>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</si>
  <si>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</si>
  <si>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</si>
  <si>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</si>
  <si>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</si>
  <si>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</si>
  <si>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</si>
  <si>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</si>
  <si>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</si>
  <si>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</si>
  <si>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</si>
  <si>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</si>
  <si>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</si>
  <si>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</si>
  <si>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</si>
  <si>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</si>
  <si>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</si>
  <si>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</si>
  <si>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</si>
  <si>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</si>
  <si>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</si>
  <si>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</si>
  <si>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</si>
  <si>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</si>
  <si>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</si>
  <si>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</si>
  <si>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</si>
  <si>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</si>
  <si>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</si>
  <si>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</si>
  <si>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</si>
  <si>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</si>
  <si>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</si>
  <si>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</si>
  <si>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</si>
  <si>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</si>
  <si>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</si>
  <si>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</si>
  <si>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</si>
  <si>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</si>
  <si>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</si>
  <si>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</si>
  <si>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</si>
  <si>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</si>
  <si>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</si>
  <si>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</si>
  <si>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</si>
  <si>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</si>
  <si>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</si>
  <si>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</si>
  <si>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</si>
  <si>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</si>
  <si>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</si>
  <si>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</si>
  <si>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</si>
  <si>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</si>
  <si>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</si>
  <si>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</si>
  <si>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</si>
  <si>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</si>
  <si>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</si>
  <si>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</si>
  <si>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</si>
  <si>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</si>
  <si>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</si>
  <si>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</si>
  <si>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</si>
  <si>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</si>
  <si>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</si>
  <si>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</si>
  <si>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</si>
  <si>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</si>
  <si>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</si>
  <si>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</si>
  <si>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</si>
  <si>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</si>
  <si>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</si>
  <si>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</si>
  <si>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</si>
  <si>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</si>
  <si>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</si>
  <si>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</si>
  <si>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</si>
  <si>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</si>
  <si>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</si>
  <si>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</si>
  <si>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</si>
  <si>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</si>
  <si>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</si>
  <si>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</si>
  <si>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</si>
  <si>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</si>
  <si>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</si>
  <si>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</si>
  <si>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</si>
  <si>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</si>
  <si>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</si>
  <si>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</si>
  <si>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</si>
  <si>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</si>
  <si>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</si>
  <si>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</si>
  <si>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</si>
  <si>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</si>
  <si>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</si>
  <si>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</si>
  <si>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</si>
  <si>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</si>
  <si>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</si>
  <si>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</si>
  <si>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</si>
  <si>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</si>
  <si>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</si>
  <si>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</si>
  <si>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</si>
  <si>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</si>
  <si>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</si>
  <si>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</si>
  <si>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</si>
  <si>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</si>
  <si>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</si>
  <si>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</si>
  <si>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</si>
  <si>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</si>
  <si>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</si>
  <si>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</si>
  <si>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</si>
  <si>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</si>
  <si>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</si>
  <si>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</si>
  <si>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</si>
  <si>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</si>
  <si>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</si>
  <si>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</si>
  <si>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</si>
  <si>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</si>
  <si>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</si>
  <si>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</si>
  <si>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</si>
  <si>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</si>
  <si>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</si>
  <si>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</si>
  <si>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</si>
  <si>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</si>
  <si>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</si>
  <si>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</si>
  <si>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</si>
  <si>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</si>
  <si>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</si>
  <si>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</si>
  <si>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</si>
  <si>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</si>
  <si>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</si>
  <si>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</si>
  <si>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</si>
  <si>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</si>
  <si>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</si>
  <si>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</si>
  <si>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</si>
  <si>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</si>
  <si>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</si>
  <si>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</si>
  <si>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</si>
  <si>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</si>
  <si>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</si>
  <si>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</si>
  <si>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</si>
  <si>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</si>
  <si>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</si>
  <si>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</si>
  <si>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</si>
  <si>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</si>
  <si>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</si>
  <si>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</si>
  <si>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</si>
  <si>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</si>
  <si>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</si>
  <si>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</si>
  <si>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</si>
  <si>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</si>
  <si>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</si>
  <si>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</si>
  <si>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</si>
  <si>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</si>
  <si>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</si>
  <si>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</si>
  <si>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</si>
  <si>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</si>
  <si>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</si>
  <si>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</si>
  <si>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</si>
  <si>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</si>
  <si>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</si>
  <si>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</si>
  <si>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</si>
  <si>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</si>
  <si>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</si>
  <si>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</si>
  <si>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</si>
  <si>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</si>
  <si>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</si>
  <si>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</si>
  <si>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</si>
  <si>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</si>
  <si>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</si>
  <si>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</si>
  <si>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</si>
  <si>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</si>
  <si>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</si>
  <si>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</si>
  <si>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</si>
  <si>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</si>
  <si>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</si>
  <si>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</si>
  <si>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</si>
  <si>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</si>
  <si>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</si>
  <si>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</si>
  <si>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</si>
  <si>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</si>
  <si>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</si>
  <si>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</si>
  <si>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</si>
  <si>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</si>
  <si>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</si>
  <si>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</si>
  <si>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</si>
  <si>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</si>
  <si>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</si>
  <si>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</si>
  <si>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</si>
  <si>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</si>
  <si>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</si>
  <si>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</si>
  <si>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</si>
  <si>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</si>
  <si>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</si>
  <si>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</si>
  <si>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</si>
  <si>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</si>
  <si>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</si>
  <si>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</si>
  <si>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</si>
  <si>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</si>
  <si>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</si>
  <si>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</si>
  <si>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</si>
  <si>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</si>
  <si>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</si>
  <si>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</si>
  <si>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</si>
  <si>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</si>
  <si>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</si>
  <si>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</si>
  <si>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</si>
  <si>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</si>
  <si>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</si>
  <si>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</si>
  <si>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</si>
  <si>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</si>
  <si>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</si>
  <si>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</si>
  <si>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</si>
  <si>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</si>
  <si>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</si>
  <si>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</si>
  <si>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</si>
  <si>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</si>
  <si>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</si>
  <si>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</si>
  <si>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</si>
  <si>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</si>
  <si>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</si>
  <si>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</si>
  <si>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</si>
  <si>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</si>
  <si>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</si>
  <si>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</si>
  <si>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</si>
  <si>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</si>
  <si>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</si>
  <si>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</si>
  <si>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</si>
  <si>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</si>
  <si>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</si>
  <si>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</si>
  <si>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</si>
  <si>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</si>
  <si>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</si>
  <si>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</si>
  <si>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</si>
  <si>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</si>
  <si>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</si>
  <si>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</si>
  <si>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</si>
  <si>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</si>
  <si>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</si>
  <si>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</si>
  <si>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</si>
  <si>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</si>
  <si>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</si>
  <si>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</si>
  <si>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</si>
  <si>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</si>
  <si>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</si>
  <si>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</si>
  <si>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</si>
  <si>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</si>
  <si>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</si>
  <si>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</si>
  <si>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</si>
  <si>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</si>
  <si>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</si>
  <si>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</si>
  <si>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</si>
  <si>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</si>
  <si>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</si>
  <si>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</si>
  <si>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</si>
  <si>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</si>
  <si>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</si>
  <si>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</si>
  <si>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</si>
  <si>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</si>
  <si>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</si>
  <si>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</si>
  <si>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</si>
  <si>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</si>
  <si>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</si>
  <si>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</si>
  <si>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</si>
  <si>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</si>
  <si>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</si>
  <si>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</si>
  <si>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</si>
  <si>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</si>
  <si>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</si>
  <si>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</si>
  <si>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</si>
  <si>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</si>
  <si>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</si>
  <si>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</si>
  <si>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</si>
  <si>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</si>
  <si>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</si>
  <si>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</si>
  <si>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</si>
  <si>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</si>
  <si>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</si>
  <si>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</si>
  <si>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</si>
  <si>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</si>
  <si>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</si>
  <si>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</si>
  <si>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</si>
  <si>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</si>
  <si>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</si>
  <si>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</si>
  <si>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</si>
  <si>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</si>
  <si>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</si>
  <si>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</si>
  <si>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</si>
  <si>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</si>
  <si>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</si>
  <si>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</si>
  <si>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</si>
  <si>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</si>
  <si>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</si>
  <si>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</si>
  <si>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</si>
  <si>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</si>
  <si>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</si>
  <si>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</si>
  <si>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</si>
  <si>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</si>
  <si>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</si>
  <si>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</si>
  <si>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</si>
  <si>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</si>
  <si>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</si>
  <si>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</si>
  <si>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</si>
  <si>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</si>
  <si>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</si>
  <si>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</si>
  <si>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</si>
  <si>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</si>
  <si>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</si>
  <si>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</si>
  <si>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</si>
  <si>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</si>
  <si>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</si>
  <si>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</si>
  <si>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</si>
  <si>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</si>
  <si>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</si>
  <si>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</si>
  <si>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</si>
  <si>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</si>
  <si>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</si>
  <si>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</si>
  <si>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</si>
  <si>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</si>
  <si>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</si>
  <si>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</si>
  <si>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</si>
  <si>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</si>
  <si>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</si>
  <si>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</si>
  <si>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</si>
  <si>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</si>
  <si>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</si>
  <si>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</si>
  <si>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</si>
  <si>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</si>
  <si>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</si>
  <si>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</si>
  <si>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</si>
  <si>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</si>
  <si>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</si>
  <si>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</si>
  <si>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</si>
  <si>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</si>
  <si>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</si>
  <si>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</si>
  <si>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</si>
  <si>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</si>
  <si>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</si>
  <si>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</si>
  <si>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</si>
  <si>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</si>
  <si>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</si>
  <si>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</si>
  <si>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</si>
  <si>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</si>
  <si>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</si>
  <si>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</si>
  <si>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</si>
  <si>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</si>
  <si>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</si>
  <si>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</si>
  <si>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</si>
  <si>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</si>
  <si>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</si>
  <si>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</si>
  <si>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</si>
  <si>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</si>
  <si>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</si>
  <si>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</si>
  <si>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</si>
  <si>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</si>
  <si>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</si>
  <si>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</si>
  <si>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</si>
  <si>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</si>
  <si>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</si>
  <si>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</si>
  <si>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</si>
  <si>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</si>
  <si>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</si>
  <si>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</si>
  <si>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</si>
  <si>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</si>
  <si>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</si>
  <si>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</si>
  <si>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</si>
  <si>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</si>
  <si>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</si>
  <si>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</si>
  <si>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</si>
  <si>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</si>
  <si>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</si>
  <si>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</si>
  <si>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</si>
  <si>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</si>
  <si>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</si>
  <si>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</si>
  <si>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</si>
  <si>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</si>
  <si>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</si>
  <si>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</si>
  <si>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</si>
  <si>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</si>
  <si>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</si>
  <si>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</si>
  <si>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</si>
  <si>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</si>
  <si>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</si>
  <si>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</si>
  <si>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</si>
  <si>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</si>
  <si>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</si>
  <si>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</si>
  <si>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</si>
  <si>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</si>
  <si>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</si>
  <si>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</si>
  <si>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</si>
  <si>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</si>
  <si>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</si>
  <si>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</si>
  <si>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</si>
  <si>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</si>
  <si>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</si>
  <si>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</si>
  <si>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</si>
  <si>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</si>
  <si>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</si>
  <si>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</si>
  <si>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</si>
  <si>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</si>
  <si>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</si>
  <si>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</si>
  <si>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</si>
  <si>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</si>
  <si>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</si>
  <si>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</si>
  <si>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</si>
  <si>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</si>
  <si>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</si>
  <si>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</si>
  <si>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</si>
  <si>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</si>
  <si>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</si>
  <si>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</si>
  <si>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</si>
  <si>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</si>
  <si>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</si>
  <si>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</si>
  <si>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</si>
  <si>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</si>
  <si>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</si>
  <si>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</si>
  <si>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</si>
  <si>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</si>
  <si>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</si>
  <si>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</si>
  <si>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</si>
  <si>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</si>
  <si>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</si>
  <si>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</si>
  <si>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</si>
  <si>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</si>
  <si>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</si>
  <si>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</si>
  <si>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</si>
  <si>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</si>
  <si>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</si>
  <si>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</si>
  <si>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</si>
  <si>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</si>
  <si>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</si>
  <si>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</si>
  <si>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</si>
  <si>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</si>
  <si>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</si>
  <si>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</si>
  <si>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</si>
  <si>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</si>
  <si>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</si>
  <si>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</si>
  <si>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</si>
  <si>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</si>
  <si>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</si>
  <si>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</si>
  <si>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</si>
  <si>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</si>
  <si>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</si>
  <si>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</si>
  <si>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</si>
  <si>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</si>
  <si>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</si>
  <si>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</si>
  <si>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</si>
  <si>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</si>
  <si>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</si>
  <si>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</si>
  <si>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</si>
  <si>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</si>
  <si>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</si>
  <si>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</si>
  <si>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</si>
  <si>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</si>
  <si>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</si>
  <si>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</si>
  <si>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</si>
  <si>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</si>
  <si>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</si>
  <si>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</si>
  <si>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</si>
  <si>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</si>
  <si>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</si>
  <si>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</si>
  <si>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</si>
  <si>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</si>
  <si>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</si>
  <si>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</si>
  <si>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</si>
  <si>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</si>
  <si>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</si>
  <si>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</si>
  <si>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</si>
  <si>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</si>
  <si>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</si>
  <si>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</si>
  <si>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</si>
  <si>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</si>
  <si>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</si>
  <si>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</si>
  <si>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</si>
  <si>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</si>
  <si>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</si>
  <si>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</si>
  <si>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</si>
  <si>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</si>
  <si>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</si>
  <si>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</si>
  <si>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</si>
  <si>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</si>
  <si>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</si>
  <si>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</si>
  <si>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</si>
  <si>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</si>
  <si>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</si>
  <si>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</si>
  <si>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</si>
  <si>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</si>
  <si>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</si>
  <si>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</si>
  <si>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</si>
  <si>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</si>
  <si>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</si>
  <si>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</si>
  <si>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</si>
  <si>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</si>
  <si>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</si>
  <si>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</si>
  <si>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</si>
  <si>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</si>
  <si>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</si>
  <si>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</si>
  <si>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</si>
  <si>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</si>
  <si>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</si>
  <si>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</si>
  <si>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</si>
  <si>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</si>
  <si>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</si>
  <si>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</si>
  <si>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</si>
  <si>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</si>
  <si>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</si>
  <si>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</si>
  <si>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</si>
  <si>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</si>
  <si>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</si>
  <si>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</si>
  <si>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</si>
  <si>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</si>
  <si>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</si>
  <si>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</si>
  <si>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</si>
  <si>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</si>
  <si>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</si>
  <si>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</si>
  <si>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</si>
  <si>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</si>
  <si>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</si>
  <si>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</si>
  <si>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</si>
  <si>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</si>
  <si>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</si>
  <si>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</si>
  <si>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</si>
  <si>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</si>
  <si>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</si>
  <si>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</si>
  <si>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</si>
  <si>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</si>
  <si>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</si>
  <si>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</si>
  <si>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</si>
  <si>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</si>
  <si>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</si>
  <si>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</si>
  <si>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</si>
  <si>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</si>
  <si>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</si>
  <si>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</si>
  <si>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</si>
  <si>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</si>
  <si>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</si>
  <si>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</si>
  <si>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</si>
  <si>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</si>
  <si>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</si>
  <si>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</si>
  <si>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</si>
  <si>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</si>
  <si>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</si>
  <si>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</si>
  <si>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</si>
  <si>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</si>
  <si>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</si>
  <si>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</si>
  <si>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</si>
  <si>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</si>
  <si>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</si>
  <si>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</si>
  <si>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</si>
  <si>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</si>
  <si>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</si>
  <si>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</si>
  <si>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</si>
  <si>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</si>
  <si>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</si>
  <si>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</si>
  <si>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</si>
  <si>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</si>
  <si>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</si>
  <si>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</si>
  <si>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</si>
  <si>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</si>
  <si>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</si>
  <si>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</si>
  <si>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</si>
  <si>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</si>
  <si>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</si>
  <si>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</si>
  <si>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</si>
  <si>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</si>
  <si>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</si>
  <si>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</si>
  <si>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</si>
  <si>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</si>
  <si>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</si>
  <si>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</si>
  <si>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</si>
  <si>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</si>
  <si>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</si>
  <si>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</si>
  <si>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</si>
  <si>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</si>
  <si>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</si>
  <si>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</si>
  <si>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</si>
  <si>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</si>
  <si>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</si>
  <si>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</si>
  <si>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</si>
  <si>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</si>
  <si>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</si>
  <si>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</si>
  <si>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</si>
  <si>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</si>
  <si>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</si>
  <si>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</si>
  <si>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</si>
  <si>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</si>
  <si>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</si>
  <si>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</si>
  <si>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</si>
  <si>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</si>
  <si>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</si>
  <si>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</si>
  <si>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</si>
  <si>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</si>
  <si>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</si>
  <si>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</si>
  <si>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</si>
  <si>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</si>
  <si>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</si>
  <si>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</si>
  <si>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</si>
  <si>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</si>
  <si>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</si>
  <si>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</si>
  <si>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</si>
  <si>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</si>
  <si>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</si>
  <si>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</si>
  <si>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</si>
  <si>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</si>
  <si>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</si>
  <si>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</si>
  <si>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</si>
  <si>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</si>
  <si>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</si>
  <si>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</si>
  <si>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</si>
  <si>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</si>
  <si>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</si>
  <si>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</si>
  <si>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</si>
  <si>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</si>
  <si>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</si>
  <si>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</si>
  <si>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</si>
  <si>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</si>
  <si>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</si>
  <si>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</si>
  <si>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</si>
  <si>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</si>
  <si>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</si>
  <si>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</si>
  <si>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</si>
  <si>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</si>
  <si>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</si>
  <si>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</si>
  <si>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</si>
  <si>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</si>
  <si>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</si>
  <si>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</si>
  <si>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</si>
  <si>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</si>
  <si>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</si>
  <si>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</si>
  <si>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</si>
  <si>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</si>
  <si>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</si>
  <si>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</si>
  <si>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</si>
  <si>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</si>
  <si>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</si>
  <si>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</si>
  <si>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</si>
  <si>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</si>
  <si>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</si>
  <si>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</si>
  <si>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</si>
  <si>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</si>
  <si>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</si>
  <si>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</si>
  <si>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</si>
  <si>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</si>
  <si>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</si>
  <si>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</si>
  <si>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</si>
  <si>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</si>
  <si>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</si>
  <si>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</si>
  <si>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</si>
  <si>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</si>
  <si>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</si>
  <si>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</si>
  <si>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</si>
  <si>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</si>
  <si>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</si>
  <si>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</si>
  <si>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</si>
  <si>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</si>
  <si>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</si>
  <si>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</si>
  <si>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</si>
  <si>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</si>
  <si>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</si>
  <si>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</si>
  <si>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</si>
  <si>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</si>
  <si>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</si>
  <si>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</si>
  <si>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</si>
  <si>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</si>
  <si>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</si>
  <si>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</si>
  <si>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</si>
  <si>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</si>
  <si>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</si>
  <si>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</si>
  <si>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</si>
  <si>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</si>
  <si>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</si>
  <si>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</si>
  <si>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</si>
  <si>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</si>
  <si>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</si>
  <si>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</si>
  <si>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</si>
  <si>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</si>
  <si>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</si>
  <si>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</si>
  <si>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</si>
  <si>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</si>
  <si>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</si>
  <si>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</si>
  <si>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</si>
  <si>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</si>
  <si>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</si>
  <si>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</si>
  <si>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</si>
  <si>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</si>
  <si>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</si>
  <si>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</si>
  <si>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</si>
  <si>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</si>
  <si>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</si>
  <si>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</si>
  <si>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</si>
  <si>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</si>
  <si>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</si>
  <si>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</si>
  <si>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</si>
  <si>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</si>
  <si>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</si>
  <si>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</si>
  <si>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</si>
  <si>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</si>
  <si>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</si>
  <si>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</si>
  <si>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</si>
  <si>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</si>
  <si>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</si>
  <si>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</si>
  <si>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</si>
  <si>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</si>
  <si>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</si>
  <si>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</si>
  <si>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</si>
  <si>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</si>
  <si>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</si>
  <si>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</si>
  <si>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</si>
  <si>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</si>
  <si>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</si>
  <si>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</si>
  <si>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</si>
  <si>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</si>
  <si>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</si>
  <si>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</si>
  <si>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</si>
  <si>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</si>
  <si>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</si>
  <si>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</si>
  <si>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</si>
  <si>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</si>
  <si>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</si>
  <si>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</si>
  <si>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</si>
  <si>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</si>
  <si>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</si>
  <si>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</si>
  <si>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</si>
  <si>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</si>
  <si>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</si>
  <si>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</si>
  <si>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</si>
  <si>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</si>
  <si>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</si>
  <si>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</si>
  <si>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</si>
  <si>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</si>
  <si>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</si>
  <si>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</si>
  <si>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</si>
  <si>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</si>
  <si>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</si>
  <si>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</si>
  <si>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</si>
  <si>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</si>
  <si>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</si>
  <si>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</si>
  <si>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</si>
  <si>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</si>
  <si>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</si>
  <si>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</si>
  <si>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</si>
  <si>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</si>
  <si>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</si>
  <si>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</si>
  <si>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</si>
  <si>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</si>
  <si>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</si>
  <si>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</si>
  <si>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</si>
  <si>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</si>
  <si>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</si>
  <si>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</si>
  <si>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</si>
  <si>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</si>
  <si>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</si>
  <si>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</si>
  <si>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</si>
  <si>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</si>
  <si>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</si>
  <si>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</si>
  <si>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</si>
  <si>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</si>
  <si>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</si>
  <si>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</si>
  <si>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</si>
  <si>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</si>
  <si>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</si>
  <si>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</si>
  <si>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</si>
  <si>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</si>
  <si>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</si>
  <si>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</si>
  <si>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</si>
  <si>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</si>
  <si>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</si>
  <si>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</si>
  <si>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</si>
  <si>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</si>
  <si>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</si>
  <si>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</si>
  <si>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</si>
  <si>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</si>
  <si>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</si>
  <si>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</si>
  <si>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</si>
  <si>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</si>
  <si>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</si>
  <si>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</si>
  <si>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</si>
  <si>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</si>
  <si>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</si>
  <si>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</si>
  <si>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</si>
  <si>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</si>
  <si>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</si>
  <si>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</si>
  <si>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</si>
  <si>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</si>
  <si>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</si>
  <si>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</si>
  <si>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</si>
  <si>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</si>
  <si>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</si>
  <si>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</si>
  <si>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</si>
  <si>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</si>
  <si>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</si>
  <si>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</si>
  <si>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</si>
  <si>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</si>
  <si>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</si>
  <si>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</si>
  <si>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</si>
  <si>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</si>
  <si>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</si>
  <si>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</si>
  <si>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</si>
  <si>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</si>
  <si>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</si>
  <si>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</si>
  <si>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</si>
  <si>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</si>
  <si>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</si>
  <si>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</si>
  <si>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</si>
  <si>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</si>
  <si>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</si>
  <si>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</si>
  <si>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</si>
  <si>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</si>
  <si>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</si>
  <si>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</si>
  <si>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</si>
  <si>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</si>
  <si>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</si>
  <si>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</si>
  <si>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</si>
  <si>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</si>
  <si>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</si>
  <si>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</si>
  <si>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</si>
  <si>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</si>
  <si>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</si>
  <si>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</si>
  <si>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</si>
  <si>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</si>
  <si>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</si>
  <si>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</si>
  <si>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</si>
  <si>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</si>
  <si>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</si>
  <si>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</si>
  <si>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</si>
  <si>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</si>
  <si>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</si>
  <si>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</si>
  <si>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</si>
  <si>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</si>
  <si>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</si>
  <si>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</si>
  <si>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</si>
  <si>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</si>
  <si>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</si>
  <si>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</si>
  <si>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</si>
  <si>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</si>
  <si>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</si>
  <si>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</si>
  <si>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</si>
  <si>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</si>
  <si>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</si>
  <si>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</si>
  <si>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</si>
  <si>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</si>
  <si>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</si>
  <si>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</si>
  <si>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</si>
  <si>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</si>
  <si>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</si>
  <si>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</si>
  <si>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</si>
  <si>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</si>
  <si>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</si>
  <si>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</si>
  <si>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</si>
  <si>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</si>
  <si>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</si>
  <si>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</si>
  <si>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</si>
  <si>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</si>
  <si>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</si>
  <si>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</si>
  <si>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</si>
  <si>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</si>
  <si>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</si>
  <si>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</si>
  <si>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</si>
  <si>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</si>
  <si>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</si>
  <si>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</si>
  <si>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</si>
  <si>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</si>
  <si>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</si>
  <si>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</si>
  <si>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</si>
  <si>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</si>
  <si>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</si>
  <si>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</si>
  <si>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</si>
  <si>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</si>
  <si>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</si>
  <si>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</si>
  <si>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</si>
  <si>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</si>
  <si>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</si>
  <si>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</si>
  <si>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</si>
  <si>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</si>
  <si>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</si>
  <si>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</si>
  <si>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</si>
  <si>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</si>
  <si>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</si>
  <si>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</si>
  <si>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</si>
  <si>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</si>
  <si>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</si>
  <si>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</si>
  <si>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</si>
  <si>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</si>
  <si>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</si>
  <si>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</si>
  <si>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</si>
  <si>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</si>
  <si>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</si>
  <si>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</si>
  <si>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</si>
  <si>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</si>
  <si>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</si>
  <si>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</si>
  <si>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</si>
  <si>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</si>
  <si>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</si>
  <si>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</si>
  <si>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</si>
  <si>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</si>
  <si>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</si>
  <si>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</si>
  <si>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</si>
  <si>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</si>
  <si>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</si>
  <si>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</si>
  <si>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</si>
  <si>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</si>
  <si>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</si>
  <si>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</si>
  <si>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</si>
  <si>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</si>
  <si>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</si>
  <si>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</si>
  <si>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</si>
  <si>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</si>
  <si>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</si>
  <si>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</si>
  <si>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</si>
  <si>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</si>
  <si>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</si>
  <si>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</si>
  <si>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</si>
  <si>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</si>
  <si>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</si>
  <si>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</si>
  <si>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</si>
  <si>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</si>
  <si>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</si>
  <si>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</si>
  <si>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</si>
  <si>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</si>
  <si>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</si>
  <si>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</si>
  <si>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</si>
  <si>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</si>
  <si>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</si>
  <si>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</si>
  <si>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</si>
  <si>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</si>
  <si>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</si>
  <si>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</si>
  <si>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</si>
  <si>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</si>
  <si>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</si>
  <si>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</si>
  <si>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</si>
  <si>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</si>
  <si>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</si>
  <si>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</si>
  <si>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</si>
  <si>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</si>
  <si>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</si>
  <si>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</si>
  <si>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</si>
  <si>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</si>
  <si>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</si>
  <si>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</si>
  <si>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</si>
  <si>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</si>
  <si>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</si>
  <si>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</si>
  <si>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</si>
  <si>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</si>
  <si>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</si>
  <si>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</si>
  <si>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</si>
  <si>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</si>
  <si>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</si>
  <si>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</si>
  <si>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</si>
  <si>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</si>
  <si>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</si>
  <si>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</si>
  <si>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</si>
  <si>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</si>
  <si>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</si>
  <si>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</si>
  <si>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</si>
  <si>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</si>
  <si>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</si>
  <si>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</si>
  <si>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</si>
  <si>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</si>
  <si>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</si>
  <si>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</si>
  <si>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</si>
  <si>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</si>
  <si>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</si>
  <si>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</si>
  <si>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</si>
  <si>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</si>
  <si>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</si>
  <si>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</si>
  <si>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</si>
  <si>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</si>
  <si>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</si>
  <si>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</si>
  <si>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</si>
  <si>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</si>
  <si>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</si>
  <si>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</si>
  <si>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</si>
  <si>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</si>
  <si>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</si>
  <si>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</si>
  <si>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</si>
  <si>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</si>
  <si>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</si>
  <si>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</si>
  <si>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</si>
  <si>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</si>
  <si>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</si>
  <si>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</si>
  <si>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</si>
  <si>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</si>
  <si>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</si>
  <si>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</si>
  <si>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</si>
  <si>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</si>
  <si>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</si>
  <si>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</si>
  <si>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</si>
  <si>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</si>
  <si>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</si>
  <si>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</si>
  <si>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</si>
  <si>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</si>
  <si>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</si>
  <si>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</si>
  <si>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</si>
  <si>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</si>
  <si>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</si>
  <si>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</si>
  <si>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</si>
  <si>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</si>
  <si>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</si>
  <si>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</si>
  <si>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</si>
  <si>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</si>
  <si>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</si>
  <si>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</si>
  <si>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</si>
  <si>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</si>
  <si>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</si>
  <si>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</si>
  <si>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</si>
  <si>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</si>
  <si>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</si>
  <si>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</si>
  <si>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</si>
  <si>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</si>
  <si>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</si>
  <si>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</si>
  <si>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</si>
  <si>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</si>
  <si>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</si>
  <si>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</si>
  <si>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</si>
  <si>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</si>
  <si>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</si>
  <si>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</si>
  <si>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</si>
  <si>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</si>
  <si>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</si>
  <si>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</si>
  <si>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</si>
  <si>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</si>
  <si>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</si>
  <si>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</si>
  <si>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</si>
  <si>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</si>
  <si>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</si>
  <si>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</si>
  <si>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</si>
  <si>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</si>
  <si>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</si>
  <si>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</si>
  <si>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</si>
  <si>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</si>
  <si>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</si>
  <si>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</si>
  <si>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</si>
  <si>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</si>
  <si>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</si>
  <si>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</si>
  <si>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</si>
  <si>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</si>
  <si>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</si>
  <si>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</si>
  <si>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</si>
  <si>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</si>
  <si>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</si>
  <si>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</si>
  <si>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</si>
  <si>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</si>
  <si>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</si>
  <si>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</si>
  <si>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</si>
  <si>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</si>
  <si>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</si>
  <si>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</si>
  <si>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</si>
  <si>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</si>
  <si>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</si>
  <si>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</si>
  <si>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</si>
  <si>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</si>
  <si>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</si>
  <si>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</si>
  <si>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</si>
  <si>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</si>
  <si>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</si>
  <si>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</si>
  <si>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</si>
  <si>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</si>
  <si>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</si>
  <si>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</si>
  <si>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</si>
  <si>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</si>
  <si>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</si>
  <si>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</si>
  <si>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</si>
  <si>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</si>
  <si>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</si>
  <si>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</si>
  <si>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</si>
  <si>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</si>
  <si>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</si>
  <si>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</si>
  <si>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</si>
  <si>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</si>
  <si>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</si>
  <si>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</si>
  <si>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</si>
  <si>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</si>
  <si>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</si>
  <si>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</si>
  <si>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</si>
  <si>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</si>
  <si>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</si>
  <si>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</si>
  <si>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</si>
  <si>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</si>
  <si>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</si>
  <si>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</si>
  <si>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</si>
  <si>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</si>
  <si>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</si>
  <si>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</si>
  <si>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</si>
  <si>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</si>
  <si>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</si>
  <si>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</si>
  <si>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</si>
  <si>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</si>
  <si>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</si>
  <si>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</si>
  <si>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</si>
  <si>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</si>
  <si>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</si>
  <si>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</si>
  <si>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</si>
  <si>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</si>
  <si>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</si>
  <si>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</si>
  <si>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</si>
  <si>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</si>
  <si>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</si>
  <si>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</si>
  <si>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</si>
  <si>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</si>
  <si>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</si>
  <si>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</si>
  <si>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</si>
  <si>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</si>
  <si>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</si>
  <si>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</si>
  <si>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</si>
  <si>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</si>
  <si>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</si>
  <si>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</si>
  <si>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</si>
  <si>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</si>
  <si>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</si>
  <si>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</si>
  <si>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</si>
  <si>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</si>
  <si>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</si>
  <si>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</si>
  <si>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</si>
  <si>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</si>
  <si>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</si>
  <si>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</si>
  <si>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</si>
  <si>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</si>
  <si>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</si>
  <si>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</si>
  <si>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</si>
  <si>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</si>
  <si>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</si>
  <si>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</si>
  <si>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</si>
  <si>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</si>
  <si>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</si>
  <si>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</si>
  <si>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</si>
  <si>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</si>
  <si>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</si>
  <si>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</si>
  <si>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</si>
  <si>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</si>
  <si>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</si>
  <si>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</si>
  <si>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</si>
  <si>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</si>
  <si>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</si>
  <si>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</si>
  <si>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</si>
  <si>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</si>
  <si>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</si>
  <si>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</si>
  <si>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</si>
  <si>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</si>
  <si>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</si>
  <si>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</si>
  <si>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</si>
  <si>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</si>
  <si>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</si>
  <si>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</si>
  <si>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</si>
  <si>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</si>
  <si>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</si>
  <si>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</si>
  <si>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</si>
  <si>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</si>
  <si>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</si>
  <si>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</si>
  <si>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</si>
  <si>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</si>
  <si>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</si>
  <si>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</si>
  <si>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</si>
  <si>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</si>
  <si>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</si>
  <si>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</si>
  <si>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</si>
  <si>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</si>
  <si>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</si>
  <si>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</si>
  <si>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</si>
  <si>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</si>
  <si>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</si>
  <si>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</si>
  <si>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</si>
  <si>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</si>
  <si>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</si>
  <si>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</si>
  <si>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</si>
  <si>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</si>
  <si>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</si>
  <si>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</si>
  <si>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</si>
  <si>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</si>
  <si>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</si>
  <si>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</si>
  <si>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</si>
  <si>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</si>
  <si>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</si>
  <si>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</si>
  <si>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</si>
  <si>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</si>
  <si>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</si>
  <si>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</si>
  <si>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</si>
  <si>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</si>
  <si>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</si>
  <si>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</si>
  <si>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</si>
  <si>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</si>
  <si>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</si>
  <si>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</si>
  <si>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</si>
  <si>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</si>
  <si>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</si>
  <si>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</si>
  <si>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</si>
  <si>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</si>
  <si>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</si>
  <si>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</si>
  <si>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</si>
  <si>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</si>
  <si>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</si>
  <si>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</si>
  <si>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</si>
  <si>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</si>
  <si>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</si>
  <si>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</si>
  <si>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</si>
  <si>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</si>
  <si>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</si>
  <si>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</si>
  <si>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</si>
  <si>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</si>
  <si>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</si>
  <si>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</si>
  <si>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</si>
  <si>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</si>
  <si>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</si>
  <si>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</si>
  <si>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</si>
  <si>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</si>
  <si>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</si>
  <si>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</si>
  <si>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</si>
  <si>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</si>
  <si>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</si>
  <si>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</si>
  <si>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</si>
  <si>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</si>
  <si>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</si>
  <si>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</si>
  <si>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</si>
  <si>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</si>
  <si>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</si>
  <si>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</si>
  <si>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</si>
  <si>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</si>
  <si>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</si>
  <si>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</si>
  <si>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</si>
  <si>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</si>
  <si>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</si>
  <si>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</si>
  <si>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</si>
  <si>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</si>
  <si>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</si>
  <si>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</si>
  <si>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</si>
  <si>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</si>
  <si>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</si>
  <si>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</si>
  <si>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</si>
  <si>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</si>
  <si>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</si>
  <si>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</si>
  <si>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</si>
  <si>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</si>
  <si>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</si>
  <si>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</si>
  <si>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</si>
  <si>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</si>
  <si>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</si>
  <si>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</si>
  <si>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</si>
  <si>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</si>
  <si>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</si>
  <si>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</si>
  <si>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</si>
  <si>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</si>
  <si>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</si>
  <si>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</si>
  <si>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</si>
  <si>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</si>
  <si>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</si>
  <si>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</si>
  <si>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</si>
  <si>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</si>
  <si>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</si>
  <si>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</si>
  <si>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</si>
  <si>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</si>
  <si>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</si>
  <si>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</si>
  <si>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</si>
  <si>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</si>
  <si>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</si>
  <si>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</si>
  <si>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</si>
  <si>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</si>
  <si>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</si>
  <si>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</si>
  <si>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</si>
  <si>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</si>
  <si>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</si>
  <si>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</si>
  <si>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</si>
  <si>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</si>
  <si>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</si>
  <si>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</si>
  <si>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</si>
  <si>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</si>
  <si>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</si>
  <si>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</si>
  <si>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</si>
  <si>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</si>
  <si>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</si>
  <si>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</si>
  <si>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</si>
  <si>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</si>
  <si>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</si>
  <si>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</si>
  <si>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</si>
  <si>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</si>
  <si>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</si>
  <si>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</si>
  <si>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</si>
  <si>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</si>
  <si>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</si>
  <si>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</si>
  <si>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</si>
  <si>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</si>
  <si>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</si>
  <si>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</si>
  <si>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</si>
  <si>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</si>
  <si>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</si>
  <si>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</si>
  <si>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</si>
  <si>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</si>
  <si>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</si>
  <si>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</si>
  <si>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</si>
  <si>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</si>
  <si>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</si>
  <si>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</si>
  <si>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</si>
  <si>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</si>
  <si>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</si>
  <si>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</si>
  <si>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</si>
  <si>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</si>
  <si>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</si>
  <si>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</si>
  <si>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</si>
  <si>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</si>
  <si>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</si>
  <si>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</si>
  <si>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</si>
  <si>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</si>
  <si>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</si>
  <si>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</si>
  <si>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</si>
  <si>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</si>
  <si>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</si>
  <si>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</si>
  <si>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</si>
  <si>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</si>
  <si>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</si>
  <si>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</si>
  <si>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</si>
  <si>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</si>
  <si>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</si>
  <si>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</si>
  <si>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</si>
  <si>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</si>
  <si>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</si>
  <si>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</si>
  <si>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</si>
  <si>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</si>
  <si>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</si>
  <si>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</si>
  <si>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</si>
  <si>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</si>
  <si>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</si>
  <si>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</si>
  <si>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</si>
  <si>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</si>
  <si>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</si>
  <si>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</si>
  <si>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</si>
  <si>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</si>
  <si>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</si>
  <si>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</si>
  <si>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</si>
  <si>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</si>
  <si>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</si>
  <si>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</si>
  <si>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</si>
  <si>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</si>
  <si>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</si>
  <si>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</si>
  <si>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</si>
  <si>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</si>
  <si>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</si>
  <si>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</si>
  <si>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</si>
  <si>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</si>
  <si>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</si>
  <si>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</si>
  <si>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</si>
  <si>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</si>
  <si>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</si>
  <si>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</si>
  <si>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</si>
  <si>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</si>
  <si>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</si>
  <si>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</si>
  <si>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</si>
  <si>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</si>
  <si>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</si>
  <si>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</si>
  <si>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</si>
  <si>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</si>
  <si>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</si>
  <si>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</si>
  <si>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</si>
  <si>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</si>
  <si>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</si>
  <si>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</si>
  <si>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</si>
  <si>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</si>
  <si>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</si>
  <si>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</si>
  <si>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</si>
  <si>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</si>
  <si>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</si>
  <si>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</si>
  <si>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</si>
  <si>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</si>
  <si>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</si>
  <si>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</si>
  <si>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</si>
  <si>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</si>
  <si>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</si>
  <si>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</si>
  <si>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</si>
  <si>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</si>
  <si>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</si>
  <si>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</si>
  <si>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</si>
  <si>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</si>
  <si>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</si>
  <si>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</si>
  <si>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</si>
  <si>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</si>
  <si>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</si>
  <si>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</si>
  <si>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</si>
  <si>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</si>
  <si>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</si>
  <si>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</si>
  <si>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</si>
  <si>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</si>
  <si>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</si>
  <si>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</si>
  <si>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</si>
  <si>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</si>
  <si>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</si>
  <si>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</si>
  <si>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</si>
  <si>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</si>
  <si>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</si>
  <si>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</si>
  <si>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</si>
  <si>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</si>
  <si>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</si>
  <si>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</si>
  <si>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</si>
  <si>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</si>
  <si>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</si>
  <si>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</si>
  <si>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</si>
  <si>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</si>
  <si>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</si>
  <si>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</si>
  <si>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</si>
  <si>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</si>
  <si>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</si>
  <si>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</si>
  <si>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</si>
  <si>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</si>
  <si>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</si>
  <si>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</si>
  <si>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</si>
  <si>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</si>
  <si>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</si>
  <si>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</si>
  <si>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</si>
  <si>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</si>
  <si>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</si>
  <si>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</si>
  <si>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</si>
  <si>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</si>
  <si>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</si>
  <si>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</si>
  <si>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</si>
  <si>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</si>
  <si>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</si>
  <si>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</si>
  <si>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</si>
  <si>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</si>
  <si>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</si>
  <si>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</si>
  <si>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</si>
  <si>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</si>
  <si>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</si>
  <si>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</si>
  <si>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</si>
  <si>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</si>
  <si>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</si>
  <si>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</si>
  <si>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</si>
  <si>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</si>
  <si>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</si>
  <si>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</si>
  <si>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</si>
  <si>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</si>
  <si>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</si>
  <si>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</si>
  <si>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</si>
  <si>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</si>
  <si>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</si>
  <si>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</si>
  <si>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</si>
  <si>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</si>
  <si>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</si>
  <si>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</si>
  <si>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</si>
  <si>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</si>
  <si>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</si>
  <si>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</si>
  <si>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</si>
  <si>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</si>
  <si>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</si>
  <si>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</si>
  <si>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</si>
  <si>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</si>
  <si>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</si>
  <si>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</si>
  <si>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</si>
  <si>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</si>
  <si>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</si>
  <si>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</si>
  <si>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</si>
  <si>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</si>
  <si>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</si>
  <si>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</si>
  <si>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</si>
  <si>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</si>
  <si>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</si>
  <si>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</si>
  <si>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</si>
  <si>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</si>
  <si>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</si>
  <si>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</si>
  <si>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</si>
  <si>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</si>
  <si>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</si>
  <si>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</si>
  <si>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</si>
  <si>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</si>
  <si>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</si>
  <si>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</si>
  <si>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</si>
  <si>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</si>
  <si>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</si>
  <si>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</si>
  <si>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</si>
  <si>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</si>
  <si>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</si>
  <si>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</si>
  <si>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</si>
  <si>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</si>
  <si>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</si>
  <si>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</si>
  <si>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</si>
  <si>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</si>
  <si>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</si>
  <si>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</si>
  <si>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</si>
  <si>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</si>
  <si>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</si>
  <si>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</si>
  <si>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</si>
  <si>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</si>
  <si>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</si>
  <si>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</si>
  <si>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</si>
  <si>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</si>
  <si>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</si>
  <si>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</si>
  <si>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</si>
  <si>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</si>
  <si>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</si>
  <si>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</si>
  <si>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</si>
  <si>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</si>
  <si>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</si>
  <si>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</si>
  <si>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</si>
  <si>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</si>
  <si>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</si>
  <si>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</si>
  <si>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</si>
  <si>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</si>
  <si>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</si>
  <si>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</si>
  <si>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</si>
  <si>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</si>
  <si>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</si>
  <si>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</si>
  <si>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</si>
  <si>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</si>
  <si>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</si>
  <si>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</si>
  <si>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</si>
  <si>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</si>
  <si>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</si>
  <si>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</si>
  <si>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</si>
  <si>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</si>
  <si>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</si>
  <si>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</si>
  <si>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</si>
  <si>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</si>
  <si>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</si>
  <si>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</si>
  <si>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</si>
  <si>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</si>
  <si>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</si>
  <si>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</si>
  <si>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</si>
  <si>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</si>
  <si>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</si>
  <si>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</si>
  <si>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</si>
  <si>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</si>
  <si>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</si>
  <si>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</si>
  <si>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</si>
  <si>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</si>
  <si>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</si>
  <si>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</si>
  <si>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</si>
  <si>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</si>
  <si>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</si>
  <si>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</si>
  <si>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</si>
  <si>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</si>
  <si>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</si>
  <si>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</si>
  <si>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</si>
  <si>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</si>
  <si>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</si>
  <si>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</si>
  <si>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</si>
  <si>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</si>
  <si>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</si>
  <si>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</si>
  <si>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</si>
  <si>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</si>
  <si>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</si>
  <si>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</si>
  <si>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</si>
  <si>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</si>
  <si>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</si>
  <si>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</si>
  <si>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</si>
  <si>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</si>
  <si>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</si>
  <si>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</si>
  <si>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</si>
  <si>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</si>
  <si>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</si>
  <si>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</si>
  <si>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</si>
  <si>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</si>
  <si>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</si>
  <si>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</si>
  <si>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</si>
  <si>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</si>
  <si>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</si>
  <si>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</si>
  <si>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</si>
  <si>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</si>
  <si>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</si>
  <si>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</si>
  <si>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</si>
  <si>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</si>
  <si>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</si>
  <si>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</si>
  <si>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</si>
  <si>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</si>
  <si>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</si>
  <si>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</si>
  <si>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</si>
  <si>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</si>
  <si>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</si>
  <si>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</si>
  <si>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</si>
  <si>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</si>
  <si>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</si>
  <si>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</si>
  <si>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</si>
  <si>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</si>
  <si>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</si>
  <si>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</si>
  <si>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</si>
  <si>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</si>
  <si>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</si>
  <si>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</si>
  <si>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</si>
  <si>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</si>
  <si>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</si>
  <si>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</si>
  <si>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</si>
  <si>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</si>
  <si>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</si>
  <si>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</si>
  <si>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</si>
  <si>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</si>
  <si>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</si>
  <si>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</si>
  <si>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</si>
  <si>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</si>
  <si>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</si>
  <si>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</si>
  <si>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</si>
  <si>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</si>
  <si>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</si>
  <si>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</si>
  <si>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</si>
  <si>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</si>
  <si>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</si>
  <si>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</si>
  <si>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</si>
  <si>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</si>
  <si>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</si>
  <si>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</si>
  <si>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</si>
  <si>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</si>
  <si>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</si>
  <si>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</si>
  <si>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</si>
  <si>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</si>
  <si>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</si>
  <si>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</si>
  <si>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</si>
  <si>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</si>
  <si>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</si>
  <si>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</si>
  <si>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</si>
  <si>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</si>
  <si>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</si>
  <si>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</si>
  <si>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</si>
  <si>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</si>
  <si>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</si>
  <si>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</si>
  <si>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</si>
  <si>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</si>
  <si>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</si>
  <si>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</si>
  <si>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</si>
  <si>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</si>
  <si>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</si>
  <si>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</si>
  <si>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</si>
  <si>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</si>
  <si>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</si>
  <si>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</si>
  <si>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</si>
  <si>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</si>
  <si>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</si>
  <si>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</si>
  <si>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</si>
  <si>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</si>
  <si>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</si>
  <si>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</si>
  <si>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</si>
  <si>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</si>
  <si>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</si>
  <si>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</si>
  <si>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</si>
  <si>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</si>
  <si>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</si>
  <si>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</si>
  <si>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</si>
  <si>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</si>
  <si>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</si>
  <si>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</si>
  <si>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</si>
  <si>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</si>
  <si>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</si>
  <si>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</si>
  <si>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</si>
  <si>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</si>
  <si>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</si>
  <si>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</si>
  <si>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</si>
  <si>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</si>
  <si>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</si>
  <si>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</si>
  <si>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</si>
  <si>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</si>
  <si>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</si>
  <si>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</si>
  <si>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</si>
  <si>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</si>
  <si>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</si>
  <si>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</si>
  <si>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</si>
  <si>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</si>
  <si>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</si>
  <si>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</si>
  <si>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</si>
  <si>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</si>
  <si>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</si>
  <si>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</si>
  <si>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</si>
  <si>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</si>
  <si>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</si>
  <si>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</si>
  <si>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</si>
  <si>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</si>
  <si>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</si>
  <si>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</si>
  <si>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</si>
  <si>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</si>
  <si>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</si>
  <si>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</si>
  <si>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</si>
  <si>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</si>
  <si>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</si>
  <si>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</si>
  <si>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</si>
  <si>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</si>
  <si>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</si>
  <si>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</si>
  <si>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</si>
  <si>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</si>
  <si>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</si>
  <si>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</si>
  <si>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</si>
  <si>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</si>
  <si>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</si>
  <si>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</si>
  <si>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</si>
  <si>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</si>
  <si>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</si>
  <si>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</si>
  <si>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</si>
  <si>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</si>
  <si>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</si>
  <si>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</si>
  <si>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</si>
  <si>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</si>
  <si>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</si>
  <si>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</si>
  <si>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</si>
  <si>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</si>
  <si>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</si>
  <si>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</si>
  <si>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</si>
  <si>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</si>
  <si>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</si>
  <si>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</si>
  <si>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</si>
  <si>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</si>
  <si>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</si>
  <si>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</si>
  <si>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</si>
  <si>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</si>
  <si>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</si>
  <si>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</si>
  <si>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</si>
  <si>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</si>
  <si>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</si>
  <si>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</si>
  <si>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</si>
  <si>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</si>
  <si>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</si>
  <si>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</si>
  <si>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</si>
  <si>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</si>
  <si>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</si>
  <si>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</si>
  <si>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</si>
  <si>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</si>
  <si>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</si>
  <si>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</si>
  <si>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</si>
  <si>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</si>
  <si>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</si>
  <si>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</si>
  <si>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</si>
  <si>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</si>
  <si>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</si>
  <si>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</si>
  <si>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</si>
  <si>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</si>
  <si>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</si>
  <si>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</si>
  <si>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</si>
  <si>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</si>
  <si>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</si>
  <si>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</si>
  <si>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</si>
  <si>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</si>
  <si>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</si>
  <si>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</si>
  <si>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</si>
  <si>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</si>
  <si>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</si>
  <si>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</si>
  <si>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</si>
  <si>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</si>
  <si>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</si>
  <si>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</si>
  <si>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</si>
  <si>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</si>
  <si>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</si>
  <si>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</si>
  <si>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</si>
  <si>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</si>
  <si>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</si>
  <si>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</si>
  <si>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</si>
  <si>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</si>
  <si>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</si>
  <si>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</si>
  <si>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</si>
  <si>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</si>
  <si>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</si>
  <si>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</si>
  <si>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</si>
  <si>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</si>
  <si>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</si>
  <si>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</si>
  <si>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</si>
  <si>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</si>
  <si>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</si>
  <si>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</si>
  <si>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</si>
  <si>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</si>
  <si>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</si>
  <si>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</si>
  <si>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</si>
  <si>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</si>
  <si>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</si>
  <si>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</si>
  <si>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</si>
  <si>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</si>
  <si>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</si>
  <si>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</si>
  <si>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</si>
  <si>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</si>
  <si>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</si>
  <si>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</si>
  <si>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</si>
  <si>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</si>
  <si>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</si>
  <si>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</si>
  <si>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</si>
  <si>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</si>
  <si>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</si>
  <si>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</si>
  <si>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</si>
  <si>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</si>
  <si>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</si>
  <si>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</si>
  <si>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</si>
  <si>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</si>
  <si>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</si>
  <si>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</si>
  <si>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</si>
  <si>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</si>
  <si>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</si>
  <si>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</si>
  <si>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</si>
  <si>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</si>
  <si>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</si>
  <si>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</si>
  <si>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</si>
  <si>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</si>
  <si>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</si>
  <si>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</si>
  <si>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</si>
  <si>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</si>
  <si>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</si>
  <si>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</si>
  <si>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</si>
  <si>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</si>
  <si>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</si>
  <si>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</si>
  <si>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</si>
  <si>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</si>
  <si>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</si>
  <si>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</si>
  <si>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</si>
  <si>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</si>
  <si>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</si>
  <si>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</si>
  <si>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</si>
  <si>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</si>
  <si>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</si>
  <si>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</si>
  <si>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</si>
  <si>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</si>
  <si>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</si>
  <si>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</si>
  <si>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</si>
  <si>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</si>
  <si>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</si>
  <si>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</si>
  <si>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</si>
  <si>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</si>
  <si>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</si>
  <si>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</si>
  <si>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</si>
  <si>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</si>
  <si>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</si>
  <si>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</si>
  <si>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</si>
  <si>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</si>
  <si>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</si>
  <si>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</si>
  <si>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</si>
  <si>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</si>
  <si>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</si>
  <si>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</si>
  <si>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</si>
  <si>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</si>
  <si>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</si>
  <si>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</si>
  <si>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</si>
  <si>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</si>
  <si>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</si>
  <si>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</si>
  <si>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</si>
  <si>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</si>
  <si>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</si>
  <si>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</si>
  <si>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</si>
  <si>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</si>
  <si>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</si>
  <si>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</si>
  <si>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</si>
  <si>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</si>
  <si>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</si>
  <si>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</si>
  <si>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</si>
  <si>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</si>
  <si>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</si>
  <si>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</si>
  <si>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</si>
  <si>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</si>
  <si>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</si>
  <si>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</si>
  <si>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</si>
  <si>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</si>
  <si>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</si>
  <si>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</si>
  <si>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</si>
  <si>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</si>
  <si>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</si>
  <si>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</si>
  <si>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</si>
  <si>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</si>
  <si>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</si>
  <si>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</si>
  <si>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</si>
  <si>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</si>
  <si>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</si>
  <si>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</si>
  <si>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</si>
  <si>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</si>
  <si>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</si>
  <si>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</si>
  <si>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</si>
  <si>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</si>
  <si>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</si>
  <si>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</si>
  <si>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</si>
  <si>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</si>
  <si>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</si>
  <si>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</si>
  <si>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</si>
  <si>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</si>
  <si>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</si>
  <si>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</si>
  <si>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</si>
  <si>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</si>
  <si>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</si>
  <si>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</si>
  <si>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</si>
  <si>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</si>
  <si>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</si>
  <si>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</si>
  <si>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</si>
  <si>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</si>
  <si>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</si>
  <si>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</si>
  <si>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</si>
  <si>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</si>
  <si>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</si>
  <si>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</si>
  <si>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</si>
  <si>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</si>
  <si>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</si>
  <si>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</si>
  <si>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</si>
  <si>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</si>
  <si>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</si>
  <si>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</si>
  <si>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</si>
  <si>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</si>
  <si>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</si>
  <si>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</si>
  <si>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</si>
  <si>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</si>
  <si>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</si>
  <si>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</si>
  <si>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</si>
  <si>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</si>
  <si>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</si>
  <si>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</si>
  <si>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</si>
  <si>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</si>
  <si>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</si>
  <si>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</si>
  <si>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</si>
  <si>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</si>
  <si>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</si>
  <si>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</si>
  <si>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</si>
  <si>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</si>
  <si>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</si>
  <si>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</si>
  <si>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</si>
  <si>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</si>
  <si>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</si>
  <si>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</si>
  <si>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</si>
  <si>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</si>
  <si>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</si>
  <si>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</si>
  <si>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</si>
  <si>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</si>
  <si>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</si>
  <si>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</si>
  <si>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</si>
  <si>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</si>
  <si>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</si>
  <si>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</si>
  <si>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</si>
  <si>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</si>
  <si>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</si>
  <si>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</si>
  <si>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</si>
  <si>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</si>
  <si>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</si>
  <si>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</si>
  <si>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</si>
  <si>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</si>
  <si>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</si>
  <si>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</si>
  <si>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</si>
  <si>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</si>
  <si>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</si>
  <si>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</si>
  <si>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</si>
  <si>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</si>
  <si>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</si>
  <si>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</si>
  <si>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</si>
  <si>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</si>
  <si>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</si>
  <si>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</si>
  <si>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</si>
  <si>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</si>
  <si>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</si>
  <si>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</si>
  <si>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</si>
  <si>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</si>
  <si>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</si>
  <si>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</si>
  <si>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</si>
  <si>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</si>
  <si>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</si>
  <si>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</si>
  <si>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</si>
  <si>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</si>
  <si>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</si>
  <si>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</si>
  <si>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</si>
  <si>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</si>
  <si>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</si>
  <si>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</si>
  <si>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</si>
  <si>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</si>
  <si>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</si>
  <si>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</si>
  <si>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</si>
  <si>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</si>
  <si>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</si>
  <si>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</si>
  <si>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</si>
  <si>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</si>
  <si>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</si>
  <si>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</si>
  <si>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</si>
  <si>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</si>
  <si>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</si>
  <si>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</si>
  <si>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</si>
  <si>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</si>
  <si>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</si>
  <si>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</si>
  <si>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</si>
  <si>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</si>
  <si>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</si>
  <si>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</si>
  <si>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</si>
  <si>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</si>
  <si>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</si>
  <si>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</si>
  <si>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</si>
  <si>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</si>
  <si>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</si>
  <si>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</si>
  <si>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</si>
  <si>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</si>
  <si>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</si>
  <si>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</si>
  <si>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</si>
  <si>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</si>
  <si>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</si>
  <si>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</si>
  <si>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</si>
  <si>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</si>
  <si>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</si>
  <si>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</si>
  <si>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</si>
  <si>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</si>
  <si>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</si>
  <si>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</si>
  <si>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</si>
  <si>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</si>
  <si>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</si>
  <si>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</si>
  <si>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</si>
  <si>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</si>
  <si>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</si>
  <si>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</si>
  <si>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</si>
  <si>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</si>
  <si>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</si>
  <si>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</si>
  <si>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</si>
  <si>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</si>
  <si>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</si>
  <si>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</si>
  <si>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</si>
  <si>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</si>
  <si>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</si>
  <si>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</si>
  <si>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</si>
  <si>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</si>
  <si>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</si>
  <si>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</si>
  <si>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</si>
  <si>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</si>
  <si>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</si>
  <si>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</si>
  <si>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</si>
  <si>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</si>
  <si>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</si>
  <si>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</si>
  <si>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</si>
  <si>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</si>
  <si>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</si>
  <si>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</si>
  <si>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</si>
  <si>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</si>
  <si>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</si>
  <si>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</si>
  <si>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</si>
  <si>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</si>
  <si>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</si>
  <si>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</si>
  <si>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</si>
  <si>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</si>
  <si>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</si>
  <si>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</si>
  <si>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</si>
  <si>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</si>
  <si>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</si>
  <si>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</si>
  <si>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</si>
  <si>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</si>
  <si>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</si>
  <si>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</si>
  <si>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</si>
  <si>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</si>
  <si>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</si>
  <si>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</si>
  <si>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</si>
  <si>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</si>
  <si>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</si>
  <si>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</si>
  <si>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</si>
  <si>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</si>
  <si>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</si>
  <si>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</si>
  <si>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</si>
  <si>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</si>
  <si>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</si>
  <si>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</si>
  <si>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</si>
  <si>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</si>
  <si>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</si>
  <si>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</si>
  <si>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</si>
  <si>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</si>
  <si>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</si>
  <si>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</si>
  <si>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</si>
  <si>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</si>
  <si>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</si>
  <si>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</si>
  <si>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</si>
  <si>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</si>
  <si>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</si>
  <si>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</si>
  <si>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</si>
  <si>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</si>
  <si>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</si>
  <si>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</si>
  <si>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</si>
  <si>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</si>
  <si>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</si>
  <si>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</si>
  <si>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</si>
  <si>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</si>
  <si>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</si>
  <si>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</si>
  <si>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</si>
  <si>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</si>
  <si>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</si>
  <si>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</si>
  <si>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</si>
  <si>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</si>
  <si>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</si>
  <si>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</si>
  <si>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</si>
  <si>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</si>
  <si>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</si>
  <si>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</si>
  <si>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</si>
  <si>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</si>
  <si>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</si>
  <si>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</si>
  <si>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</si>
  <si>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</si>
  <si>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</si>
  <si>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</si>
  <si>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</si>
  <si>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</si>
  <si>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</si>
  <si>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</si>
  <si>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</si>
  <si>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</si>
  <si>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</si>
  <si>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</si>
  <si>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</si>
  <si>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</si>
  <si>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</si>
  <si>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</si>
  <si>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</si>
  <si>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</si>
  <si>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</si>
  <si>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</si>
  <si>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</si>
  <si>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</si>
  <si>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</si>
  <si>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</si>
  <si>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</si>
  <si>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</si>
  <si>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</si>
  <si>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</si>
  <si>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</si>
  <si>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</si>
  <si>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</si>
  <si>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</si>
  <si>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</si>
  <si>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</si>
  <si>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</si>
  <si>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</si>
  <si>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</si>
  <si>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</si>
  <si>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</si>
  <si>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</si>
  <si>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</si>
  <si>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</si>
  <si>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</si>
  <si>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</si>
  <si>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</si>
  <si>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</si>
  <si>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</si>
  <si>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</si>
  <si>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</si>
  <si>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</si>
  <si>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</si>
  <si>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</si>
  <si>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</si>
  <si>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</si>
  <si>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</si>
  <si>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</si>
  <si>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</si>
  <si>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</si>
  <si>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</si>
  <si>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</si>
  <si>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</si>
  <si>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</si>
  <si>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</si>
  <si>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</si>
  <si>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</si>
  <si>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</si>
  <si>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</si>
  <si>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</si>
  <si>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</si>
  <si>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</si>
  <si>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</si>
  <si>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</si>
  <si>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</si>
  <si>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</si>
  <si>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</si>
  <si>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</si>
  <si>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</si>
  <si>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</si>
  <si>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</si>
  <si>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</si>
  <si>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</si>
  <si>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</si>
  <si>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</si>
  <si>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</si>
  <si>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</si>
  <si>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</si>
  <si>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</si>
  <si>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</si>
  <si>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</si>
  <si>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</si>
  <si>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</si>
  <si>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</si>
  <si>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</si>
  <si>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</si>
  <si>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</si>
  <si>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</si>
  <si>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</si>
  <si>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</si>
  <si>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</si>
  <si>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</si>
  <si>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</si>
  <si>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</si>
  <si>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</si>
  <si>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</si>
  <si>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</si>
  <si>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</si>
  <si>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</si>
  <si>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</si>
  <si>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</si>
  <si>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</si>
  <si>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</si>
  <si>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</si>
  <si>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</si>
  <si>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</si>
  <si>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</si>
  <si>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</si>
  <si>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</si>
  <si>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</si>
  <si>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</si>
  <si>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</si>
  <si>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</si>
  <si>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</si>
  <si>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</si>
  <si>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</si>
  <si>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</si>
  <si>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</si>
  <si>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</si>
  <si>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</si>
  <si>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</si>
  <si>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</si>
  <si>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</si>
  <si>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</si>
  <si>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</si>
  <si>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</si>
  <si>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</si>
  <si>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</si>
  <si>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</si>
  <si>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</si>
  <si>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</si>
  <si>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</si>
  <si>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</si>
  <si>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</si>
  <si>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</si>
  <si>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</si>
  <si>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</si>
  <si>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</si>
  <si>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</si>
  <si>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</si>
  <si>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</si>
  <si>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</si>
  <si>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</si>
  <si>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</si>
  <si>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</si>
  <si>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</si>
  <si>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</si>
  <si>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</si>
  <si>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</si>
  <si>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</si>
  <si>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</si>
  <si>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</si>
  <si>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</si>
  <si>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</si>
  <si>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</si>
  <si>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</si>
  <si>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</si>
  <si>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</si>
  <si>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</si>
  <si>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</si>
  <si>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</si>
  <si>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</si>
  <si>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</si>
  <si>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</si>
  <si>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</si>
  <si>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</si>
  <si>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</si>
  <si>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</si>
  <si>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</si>
  <si>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</si>
  <si>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</si>
  <si>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</si>
  <si>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</si>
  <si>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</si>
  <si>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</si>
  <si>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</si>
  <si>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</si>
  <si>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</si>
  <si>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</si>
  <si>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</si>
  <si>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</si>
  <si>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</si>
  <si>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</si>
  <si>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</si>
  <si>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</si>
  <si>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</si>
  <si>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</si>
  <si>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</si>
  <si>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</si>
  <si>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</si>
  <si>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</si>
  <si>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</si>
  <si>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</si>
  <si>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</si>
  <si>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</si>
  <si>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</si>
  <si>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</si>
  <si>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</si>
  <si>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</si>
  <si>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</si>
  <si>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</si>
  <si>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</si>
  <si>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</si>
  <si>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</si>
  <si>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</si>
  <si>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</si>
  <si>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</si>
  <si>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</si>
  <si>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</si>
  <si>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</si>
  <si>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</si>
  <si>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</si>
  <si>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</si>
  <si>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</si>
  <si>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</si>
  <si>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</si>
  <si>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</si>
  <si>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</si>
  <si>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</si>
  <si>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</si>
  <si>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</si>
  <si>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</si>
  <si>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</si>
  <si>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</si>
  <si>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</si>
  <si>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</si>
  <si>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</si>
  <si>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</si>
  <si>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</si>
  <si>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</si>
  <si>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</si>
  <si>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</si>
  <si>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</si>
  <si>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</si>
  <si>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</si>
  <si>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</si>
  <si>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</si>
  <si>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</si>
  <si>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</si>
  <si>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</si>
  <si>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</si>
  <si>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</si>
  <si>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</si>
  <si>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</si>
  <si>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</si>
  <si>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</si>
  <si>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</si>
  <si>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</si>
  <si>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</si>
  <si>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</si>
  <si>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</si>
  <si>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</si>
  <si>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</si>
  <si>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</si>
  <si>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</si>
  <si>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</si>
  <si>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</si>
  <si>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</si>
  <si>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</si>
  <si>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</si>
  <si>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</si>
  <si>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</si>
  <si>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</si>
  <si>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</si>
  <si>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</si>
  <si>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</si>
  <si>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</si>
  <si>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</si>
  <si>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</si>
  <si>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</si>
  <si>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</si>
  <si>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</si>
  <si>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</si>
  <si>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</si>
  <si>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</si>
  <si>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</si>
  <si>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</si>
  <si>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</si>
  <si>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</si>
  <si>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</si>
  <si>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</si>
  <si>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</si>
  <si>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</si>
  <si>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</si>
  <si>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</si>
  <si>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</si>
  <si>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</si>
  <si>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</si>
  <si>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</si>
  <si>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</si>
  <si>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</si>
  <si>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</si>
  <si>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</si>
  <si>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</si>
  <si>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</si>
  <si>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</si>
  <si>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</si>
  <si>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</si>
  <si>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</si>
  <si>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</si>
  <si>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</si>
  <si>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</si>
  <si>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</si>
  <si>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</si>
  <si>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</si>
  <si>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</si>
  <si>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</si>
  <si>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</si>
  <si>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</si>
  <si>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</si>
  <si>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</si>
  <si>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</si>
  <si>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</si>
  <si>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</si>
  <si>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</si>
  <si>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</si>
  <si>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</si>
  <si>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</si>
  <si>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</si>
  <si>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</si>
  <si>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</si>
  <si>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</si>
  <si>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</si>
  <si>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</si>
  <si>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</si>
  <si>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</si>
  <si>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</si>
  <si>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</si>
  <si>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</si>
  <si>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</si>
  <si>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</si>
  <si>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</si>
  <si>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</si>
  <si>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</si>
  <si>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</si>
  <si>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</si>
  <si>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</si>
  <si>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</si>
  <si>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</si>
  <si>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</si>
  <si>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</si>
  <si>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</si>
  <si>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</si>
  <si>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</si>
  <si>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</si>
  <si>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</si>
  <si>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</si>
  <si>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</si>
  <si>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</si>
  <si>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</si>
  <si>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</si>
  <si>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</si>
  <si>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</si>
  <si>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</si>
  <si>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</si>
  <si>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</si>
  <si>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</si>
  <si>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</si>
  <si>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</si>
  <si>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</si>
  <si>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</si>
  <si>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</si>
  <si>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</si>
  <si>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</si>
  <si>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</si>
  <si>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</si>
  <si>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</si>
  <si>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</si>
  <si>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</si>
  <si>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</si>
  <si>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</si>
  <si>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</si>
  <si>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</si>
  <si>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</si>
  <si>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</si>
  <si>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</si>
  <si>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</si>
  <si>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</si>
  <si>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</si>
  <si>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</si>
  <si>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</si>
  <si>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</si>
  <si>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</si>
  <si>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</si>
  <si>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</si>
  <si>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</si>
  <si>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</si>
  <si>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</si>
  <si>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</si>
  <si>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</si>
  <si>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</si>
  <si>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</si>
  <si>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</si>
  <si>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</si>
  <si>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</si>
  <si>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</si>
  <si>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</si>
  <si>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</si>
  <si>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</si>
  <si>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</si>
  <si>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</si>
  <si>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</si>
  <si>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</si>
  <si>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</si>
  <si>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</si>
  <si>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</si>
  <si>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</si>
  <si>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</si>
  <si>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</si>
  <si>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</si>
  <si>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</si>
  <si>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</si>
  <si>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</si>
  <si>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</si>
  <si>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</si>
  <si>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</si>
  <si>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</si>
  <si>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</si>
  <si>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</si>
  <si>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</si>
  <si>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</si>
  <si>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</si>
  <si>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</si>
  <si>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</si>
  <si>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</si>
  <si>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</si>
  <si>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</si>
  <si>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</si>
  <si>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</si>
  <si>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</si>
  <si>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</si>
  <si>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</si>
  <si>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</si>
  <si>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</si>
  <si>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</si>
  <si>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</si>
  <si>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</si>
  <si>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</si>
  <si>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</si>
  <si>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</si>
  <si>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</si>
  <si>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</si>
  <si>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</si>
  <si>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</si>
  <si>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</si>
  <si>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</si>
  <si>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</si>
  <si>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</si>
  <si>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</si>
  <si>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</si>
  <si>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</si>
  <si>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</si>
  <si>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</si>
  <si>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</si>
  <si>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</si>
  <si>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</si>
  <si>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</si>
  <si>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</si>
  <si>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</si>
  <si>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</si>
  <si>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</si>
  <si>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</si>
  <si>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</si>
  <si>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</si>
  <si>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</si>
  <si>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</si>
  <si>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</si>
  <si>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</si>
  <si>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</si>
  <si>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</si>
  <si>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</si>
  <si>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</si>
  <si>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</si>
  <si>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</si>
  <si>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</si>
  <si>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</si>
  <si>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</si>
  <si>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</si>
  <si>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</si>
  <si>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</si>
  <si>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</si>
  <si>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</si>
  <si>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</si>
  <si>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</si>
  <si>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</si>
  <si>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</si>
  <si>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</si>
  <si>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</si>
  <si>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</si>
  <si>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</si>
  <si>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</si>
  <si>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</si>
  <si>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</si>
  <si>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</si>
  <si>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</si>
  <si>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</si>
  <si>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</si>
  <si>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</si>
  <si>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</si>
  <si>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</si>
  <si>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</si>
  <si>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</si>
  <si>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</si>
  <si>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</si>
  <si>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</si>
  <si>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</si>
  <si>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</si>
  <si>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</si>
  <si>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</si>
  <si>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</si>
  <si>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</si>
  <si>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</si>
  <si>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</si>
  <si>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</si>
  <si>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</si>
  <si>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</si>
  <si>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</si>
  <si>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</si>
  <si>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</si>
  <si>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</si>
  <si>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</si>
  <si>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</si>
  <si>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</si>
  <si>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</si>
  <si>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</si>
  <si>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</si>
  <si>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</si>
  <si>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</si>
  <si>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</si>
  <si>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</si>
  <si>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</si>
  <si>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</si>
  <si>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</si>
  <si>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</si>
  <si>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</si>
  <si>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</si>
  <si>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</si>
  <si>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</si>
  <si>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</si>
  <si>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</si>
  <si>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</si>
  <si>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</si>
  <si>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</si>
  <si>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</si>
  <si>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</si>
  <si>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</si>
  <si>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</si>
  <si>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</si>
  <si>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</si>
  <si>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</si>
  <si>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</si>
  <si>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</si>
  <si>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</si>
  <si>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</si>
  <si>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</si>
  <si>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</si>
  <si>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</si>
  <si>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</si>
  <si>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</si>
  <si>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</si>
  <si>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</si>
  <si>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</si>
  <si>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</si>
  <si>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</si>
  <si>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</si>
  <si>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</si>
  <si>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</si>
  <si>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</si>
  <si>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</si>
  <si>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</si>
  <si>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</si>
  <si>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</si>
  <si>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</si>
  <si>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</si>
  <si>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</si>
  <si>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</si>
  <si>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</si>
  <si>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</si>
  <si>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</si>
  <si>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</si>
  <si>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</si>
  <si>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</si>
  <si>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</si>
  <si>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</si>
  <si>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</si>
  <si>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</si>
  <si>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</si>
  <si>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</si>
  <si>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</si>
  <si>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</si>
  <si>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</si>
  <si>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</si>
  <si>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</si>
  <si>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</si>
  <si>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</si>
  <si>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</si>
  <si>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</si>
  <si>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</si>
  <si>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</si>
  <si>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</si>
  <si>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</si>
  <si>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</si>
  <si>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</si>
  <si>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</si>
  <si>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</si>
  <si>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</si>
  <si>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</si>
  <si>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</si>
  <si>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</si>
  <si>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</si>
  <si>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</si>
  <si>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</si>
  <si>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</si>
  <si>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</si>
  <si>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</si>
  <si>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</si>
  <si>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</si>
  <si>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</si>
  <si>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</si>
  <si>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</si>
  <si>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</si>
  <si>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</si>
  <si>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</si>
  <si>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</si>
  <si>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</si>
  <si>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</si>
  <si>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</si>
  <si>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</si>
  <si>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</si>
  <si>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</si>
  <si>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</si>
  <si>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</si>
  <si>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</si>
  <si>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</si>
  <si>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</si>
  <si>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</si>
  <si>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</si>
  <si>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</si>
  <si>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</si>
  <si>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</si>
  <si>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</si>
  <si>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</si>
  <si>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</si>
  <si>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</si>
  <si>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</si>
  <si>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</si>
  <si>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</si>
  <si>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</si>
  <si>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</si>
  <si>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</si>
  <si>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</si>
  <si>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</si>
  <si>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</si>
  <si>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</si>
  <si>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</si>
  <si>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</si>
  <si>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</si>
  <si>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</si>
  <si>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</si>
  <si>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</si>
  <si>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</si>
  <si>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</si>
  <si>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</si>
  <si>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</si>
  <si>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</si>
  <si>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</si>
  <si>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</si>
  <si>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</si>
  <si>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</si>
  <si>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</si>
  <si>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</si>
  <si>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</si>
  <si>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</si>
  <si>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</si>
  <si>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</si>
  <si>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</si>
  <si>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</si>
  <si>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</si>
  <si>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</si>
  <si>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</si>
  <si>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</si>
  <si>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</si>
  <si>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</si>
  <si>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</si>
  <si>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</si>
  <si>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</si>
  <si>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</si>
  <si>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</si>
  <si>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</si>
  <si>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</si>
  <si>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</si>
  <si>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</si>
  <si>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</si>
  <si>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</si>
  <si>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</si>
  <si>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</si>
  <si>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</si>
  <si>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</si>
  <si>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</si>
  <si>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</si>
  <si>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</si>
  <si>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</si>
  <si>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</si>
  <si>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</si>
  <si>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</si>
  <si>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</si>
  <si>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</si>
  <si>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</si>
  <si>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</si>
  <si>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</si>
  <si>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</si>
  <si>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</si>
  <si>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</si>
  <si>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</si>
  <si>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</si>
  <si>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</si>
  <si>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</si>
  <si>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</si>
  <si>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</si>
  <si>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</si>
  <si>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</si>
  <si>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</si>
  <si>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</si>
  <si>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</si>
  <si>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</si>
  <si>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</si>
  <si>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</si>
  <si>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</si>
  <si>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</si>
  <si>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</si>
  <si>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</si>
  <si>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</si>
  <si>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</si>
  <si>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</si>
  <si>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</si>
  <si>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</si>
  <si>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</si>
  <si>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</si>
  <si>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</si>
  <si>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</si>
  <si>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</si>
  <si>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</si>
  <si>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</si>
  <si>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</si>
  <si>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</si>
  <si>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</si>
  <si>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</si>
  <si>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</si>
  <si>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</si>
  <si>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</si>
  <si>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</si>
  <si>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</si>
  <si>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</si>
  <si>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</si>
  <si>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</si>
  <si>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</si>
  <si>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</si>
  <si>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</si>
  <si>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</si>
  <si>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</si>
  <si>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</si>
  <si>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</si>
  <si>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</si>
  <si>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</si>
  <si>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</si>
  <si>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</si>
  <si>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</si>
  <si>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</si>
  <si>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</si>
  <si>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</si>
  <si>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</si>
  <si>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</si>
  <si>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</si>
  <si>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</si>
  <si>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</si>
  <si>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</si>
  <si>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</si>
  <si>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</si>
  <si>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</si>
  <si>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</si>
  <si>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</si>
  <si>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</si>
  <si>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</si>
  <si>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</si>
  <si>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</si>
  <si>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</si>
  <si>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</si>
  <si>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</si>
  <si>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</si>
  <si>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</si>
  <si>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</si>
  <si>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</si>
  <si>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</si>
  <si>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</si>
  <si>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</si>
  <si>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</si>
  <si>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</si>
  <si>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</si>
  <si>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</si>
  <si>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</si>
  <si>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</si>
  <si>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</si>
  <si>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</si>
  <si>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</si>
  <si>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</si>
  <si>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</si>
  <si>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</si>
  <si>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</si>
  <si>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</si>
  <si>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</si>
  <si>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</si>
  <si>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</si>
  <si>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</si>
  <si>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</si>
  <si>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</si>
  <si>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</si>
  <si>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</si>
  <si>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</si>
  <si>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</si>
  <si>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</si>
  <si>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</si>
  <si>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</si>
  <si>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</si>
  <si>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</si>
  <si>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</si>
  <si>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</si>
  <si>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</si>
  <si>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</si>
  <si>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</si>
  <si>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</si>
  <si>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</si>
  <si>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</si>
  <si>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</si>
  <si>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</si>
  <si>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</si>
  <si>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</si>
  <si>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</si>
  <si>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</si>
  <si>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</si>
  <si>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</si>
  <si>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</si>
  <si>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</si>
  <si>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</si>
  <si>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</si>
  <si>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</si>
  <si>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</si>
  <si>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</si>
  <si>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</si>
  <si>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</si>
  <si>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</si>
  <si>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</si>
  <si>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</si>
  <si>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</si>
  <si>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</si>
  <si>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</si>
  <si>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</si>
  <si>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</si>
  <si>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</si>
  <si>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</si>
  <si>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</si>
  <si>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</si>
  <si>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</si>
  <si>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</si>
  <si>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</si>
  <si>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</si>
  <si>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</si>
  <si>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</si>
  <si>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</si>
  <si>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</si>
  <si>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</si>
  <si>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</si>
  <si>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</si>
  <si>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</si>
  <si>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</si>
  <si>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</si>
  <si>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</si>
  <si>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</si>
  <si>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</si>
  <si>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</si>
  <si>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</si>
  <si>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</si>
  <si>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</si>
  <si>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</si>
  <si>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</si>
  <si>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</si>
  <si>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</si>
  <si>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</si>
  <si>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</si>
  <si>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</si>
  <si>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</si>
  <si>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</si>
  <si>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</si>
  <si>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</si>
  <si>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</si>
  <si>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</si>
  <si>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</si>
  <si>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</si>
  <si>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</si>
  <si>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</si>
  <si>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</si>
  <si>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</si>
  <si>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</si>
  <si>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</si>
  <si>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</si>
  <si>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</si>
  <si>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</si>
  <si>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</si>
  <si>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</si>
  <si>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</si>
  <si>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</si>
  <si>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</si>
  <si>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</si>
  <si>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</si>
  <si>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</si>
  <si>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</si>
  <si>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</si>
  <si>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</si>
  <si>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</si>
  <si>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</si>
  <si>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</si>
  <si>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</si>
  <si>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</si>
  <si>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</si>
  <si>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</si>
  <si>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</si>
  <si>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</si>
  <si>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</si>
  <si>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</si>
  <si>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</si>
  <si>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</si>
  <si>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</si>
  <si>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</si>
  <si>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</si>
  <si>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</si>
  <si>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</si>
  <si>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</si>
  <si>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</si>
  <si>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</si>
  <si>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</si>
  <si>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</si>
  <si>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</si>
  <si>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</si>
  <si>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</si>
  <si>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</si>
  <si>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</si>
  <si>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</si>
  <si>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</si>
  <si>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</si>
  <si>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</si>
  <si>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</si>
  <si>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</si>
  <si>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</si>
  <si>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</si>
  <si>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</si>
  <si>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</si>
  <si>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</si>
  <si>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</si>
  <si>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</si>
  <si>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</si>
  <si>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</si>
  <si>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</si>
  <si>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</si>
  <si>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</si>
  <si>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</si>
  <si>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</si>
  <si>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</si>
  <si>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</si>
  <si>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</si>
  <si>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</si>
  <si>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</si>
  <si>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</si>
  <si>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</si>
  <si>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</si>
  <si>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</si>
  <si>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</si>
  <si>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</si>
  <si>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</si>
  <si>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</si>
  <si>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</si>
  <si>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</si>
  <si>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</si>
  <si>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</si>
  <si>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</si>
  <si>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</si>
  <si>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</si>
  <si>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</si>
  <si>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</si>
  <si>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</si>
  <si>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</si>
  <si>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</si>
  <si>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</si>
  <si>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</si>
  <si>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</si>
  <si>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</si>
  <si>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</si>
  <si>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</si>
  <si>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</si>
  <si>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</si>
  <si>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</si>
  <si>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</si>
  <si>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</si>
  <si>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</si>
  <si>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</si>
  <si>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</si>
  <si>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</si>
  <si>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</si>
  <si>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</si>
  <si>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</si>
  <si>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</si>
  <si>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</si>
  <si>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</si>
  <si>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</si>
  <si>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</si>
  <si>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</si>
  <si>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</si>
  <si>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</si>
  <si>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</si>
  <si>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</si>
  <si>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</si>
  <si>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</si>
  <si>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</si>
  <si>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</si>
  <si>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</si>
  <si>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</si>
  <si>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</si>
  <si>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</si>
  <si>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</si>
  <si>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</si>
  <si>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</si>
  <si>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</si>
  <si>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</si>
  <si>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</si>
  <si>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</si>
  <si>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</si>
  <si>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</si>
  <si>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</si>
  <si>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</si>
  <si>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</si>
  <si>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</si>
  <si>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</si>
  <si>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</si>
  <si>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</si>
  <si>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</si>
  <si>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</si>
  <si>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</si>
  <si>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</si>
  <si>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</si>
  <si>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</si>
  <si>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</si>
  <si>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</si>
  <si>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</si>
  <si>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</si>
  <si>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</si>
  <si>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</si>
  <si>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</si>
  <si>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</si>
  <si>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</si>
  <si>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</si>
  <si>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</si>
  <si>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</si>
  <si>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</si>
  <si>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</si>
  <si>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</si>
  <si>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</si>
  <si>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</si>
  <si>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</si>
  <si>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</si>
  <si>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</si>
  <si>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</si>
  <si>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</si>
  <si>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</si>
  <si>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</si>
  <si>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</si>
  <si>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</si>
  <si>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</si>
  <si>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</si>
  <si>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</si>
  <si>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</si>
  <si>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</si>
  <si>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</si>
  <si>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</si>
  <si>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</si>
  <si>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</si>
  <si>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</si>
  <si>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</si>
  <si>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</si>
  <si>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</si>
  <si>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</si>
  <si>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</si>
  <si>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</si>
  <si>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</si>
  <si>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</si>
  <si>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</si>
  <si>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</si>
  <si>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</si>
  <si>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</si>
  <si>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</si>
  <si>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</si>
  <si>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</si>
  <si>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</si>
  <si>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</si>
  <si>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</si>
  <si>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</si>
  <si>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</si>
  <si>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</si>
  <si>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</si>
  <si>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</si>
  <si>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</si>
  <si>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</si>
  <si>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</si>
  <si>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</si>
  <si>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</si>
  <si>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</si>
  <si>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</si>
  <si>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</si>
  <si>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</si>
  <si>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</si>
  <si>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</si>
  <si>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</si>
  <si>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</si>
  <si>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</si>
  <si>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</si>
  <si>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</si>
  <si>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</si>
  <si>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</si>
  <si>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</si>
  <si>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</si>
  <si>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</si>
  <si>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</si>
  <si>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</si>
  <si>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</si>
  <si>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</si>
  <si>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</si>
  <si>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</si>
  <si>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</si>
  <si>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</si>
  <si>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</si>
  <si>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</si>
  <si>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</si>
  <si>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</si>
  <si>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</si>
  <si>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</si>
  <si>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</si>
  <si>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</si>
  <si>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</si>
  <si>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</si>
  <si>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</si>
  <si>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</si>
  <si>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</si>
  <si>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</si>
  <si>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</si>
  <si>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</si>
  <si>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</si>
  <si>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</si>
  <si>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</si>
  <si>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</si>
  <si>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</si>
  <si>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</si>
  <si>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</si>
  <si>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</si>
  <si>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</si>
  <si>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</si>
  <si>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</si>
  <si>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</si>
  <si>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</si>
  <si>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</si>
  <si>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</si>
  <si>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</si>
  <si>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</si>
  <si>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</si>
  <si>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</si>
  <si>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</si>
  <si>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</si>
  <si>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</si>
  <si>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</si>
  <si>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</si>
  <si>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</si>
  <si>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</si>
  <si>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</si>
  <si>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</si>
  <si>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</si>
  <si>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</si>
  <si>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</si>
  <si>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</si>
  <si>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</si>
  <si>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</si>
  <si>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</si>
  <si>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</si>
  <si>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</si>
  <si>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</si>
  <si>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</si>
  <si>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</si>
  <si>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</si>
  <si>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</si>
  <si>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</si>
  <si>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</si>
  <si>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</si>
  <si>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</si>
  <si>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</si>
  <si>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</si>
  <si>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</si>
  <si>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</si>
  <si>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</si>
  <si>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</si>
  <si>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</si>
  <si>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</si>
  <si>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</si>
  <si>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</si>
  <si>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</si>
  <si>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</si>
  <si>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</si>
  <si>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</si>
  <si>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</si>
  <si>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</si>
  <si>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</si>
  <si>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</si>
  <si>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</si>
  <si>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</si>
  <si>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</si>
  <si>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</si>
  <si>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</si>
  <si>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</si>
  <si>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</si>
  <si>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</si>
  <si>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</si>
  <si>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</si>
  <si>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</si>
  <si>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</si>
  <si>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</si>
  <si>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</si>
  <si>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</si>
  <si>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</si>
  <si>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</si>
  <si>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</si>
  <si>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</si>
  <si>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</si>
  <si>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</si>
  <si>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</si>
  <si>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</si>
  <si>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</si>
  <si>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</si>
  <si>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</si>
  <si>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</si>
  <si>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</si>
  <si>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</si>
  <si>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</si>
  <si>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</si>
  <si>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</si>
  <si>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</si>
  <si>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</si>
  <si>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</si>
  <si>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</si>
  <si>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</si>
  <si>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</si>
  <si>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</si>
  <si>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</si>
  <si>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</si>
  <si>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</si>
  <si>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</si>
  <si>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</si>
  <si>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</si>
  <si>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</si>
  <si>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</si>
  <si>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</si>
  <si>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</si>
  <si>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</si>
  <si>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</si>
  <si>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</si>
  <si>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</si>
  <si>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</si>
  <si>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</si>
  <si>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</si>
  <si>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</si>
  <si>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</si>
  <si>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</si>
  <si>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</si>
  <si>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</si>
  <si>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</si>
  <si>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</si>
  <si>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</si>
  <si>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</si>
  <si>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</si>
  <si>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</si>
  <si>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</si>
  <si>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</si>
  <si>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</si>
  <si>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</si>
  <si>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</si>
  <si>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</si>
  <si>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</si>
  <si>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</si>
  <si>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</si>
  <si>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</si>
  <si>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</si>
  <si>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</si>
  <si>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</si>
  <si>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</si>
  <si>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</si>
  <si>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</si>
  <si>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</si>
  <si>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</si>
  <si>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</si>
  <si>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</si>
  <si>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</si>
  <si>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</si>
  <si>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</si>
  <si>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</si>
  <si>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</si>
  <si>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</si>
  <si>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</si>
  <si>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</si>
  <si>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</si>
  <si>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</si>
  <si>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</si>
  <si>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</si>
  <si>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</si>
  <si>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</si>
  <si>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</si>
  <si>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</si>
  <si>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</si>
  <si>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</si>
  <si>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</si>
  <si>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</si>
  <si>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</si>
  <si>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</si>
  <si>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</si>
  <si>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</si>
  <si>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</si>
  <si>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</si>
  <si>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</si>
  <si>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</si>
  <si>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</si>
  <si>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</si>
  <si>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</si>
  <si>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</si>
  <si>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</si>
  <si>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</si>
  <si>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</si>
  <si>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</si>
  <si>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</si>
  <si>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</si>
  <si>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</si>
  <si>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</si>
  <si>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</si>
  <si>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</si>
  <si>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</si>
  <si>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</si>
  <si>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</si>
  <si>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</si>
  <si>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</si>
  <si>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</si>
  <si>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</si>
  <si>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</si>
  <si>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</si>
  <si>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</si>
  <si>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</si>
  <si>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</si>
  <si>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</si>
  <si>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</si>
  <si>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</si>
  <si>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</si>
  <si>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</si>
  <si>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</si>
  <si>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</si>
  <si>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</si>
  <si>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</si>
  <si>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</si>
  <si>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</si>
  <si>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</si>
  <si>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</si>
  <si>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</si>
  <si>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</si>
  <si>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</si>
  <si>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</si>
  <si>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</si>
  <si>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</si>
  <si>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</si>
  <si>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</si>
  <si>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</si>
  <si>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</si>
  <si>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</si>
  <si>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</si>
  <si>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</si>
  <si>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</si>
  <si>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</si>
  <si>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</si>
  <si>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</si>
  <si>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</si>
  <si>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</si>
  <si>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</si>
  <si>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</si>
  <si>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</si>
  <si>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</si>
  <si>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</si>
  <si>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</si>
  <si>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</si>
  <si>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</si>
  <si>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</si>
  <si>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</si>
  <si>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</si>
  <si>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</si>
  <si>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</si>
  <si>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</si>
  <si>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</si>
  <si>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</si>
  <si>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</si>
  <si>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</si>
  <si>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</si>
  <si>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</si>
  <si>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</si>
  <si>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</si>
  <si>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</si>
  <si>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</si>
  <si>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</si>
  <si>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</si>
  <si>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</si>
  <si>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</si>
  <si>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</si>
  <si>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</si>
  <si>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</si>
  <si>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</si>
  <si>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</si>
  <si>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</si>
  <si>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</si>
  <si>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</si>
  <si>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</si>
  <si>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</si>
  <si>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</si>
  <si>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</si>
  <si>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</si>
  <si>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</si>
  <si>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</si>
  <si>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</si>
  <si>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</si>
  <si>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</si>
  <si>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</si>
  <si>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</si>
  <si>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</si>
  <si>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</si>
  <si>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</si>
  <si>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</si>
  <si>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</si>
  <si>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</si>
  <si>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</si>
  <si>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</si>
  <si>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</si>
  <si>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</si>
  <si>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</si>
  <si>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</si>
  <si>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</si>
  <si>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</si>
  <si>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</si>
  <si>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</si>
  <si>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</si>
  <si>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</si>
  <si>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</si>
  <si>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</si>
  <si>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</si>
  <si>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</si>
  <si>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</si>
  <si>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</si>
  <si>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</si>
  <si>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</si>
  <si>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</si>
  <si>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</si>
  <si>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</si>
  <si>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</si>
  <si>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</si>
  <si>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</si>
  <si>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</si>
  <si>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</si>
  <si>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</si>
  <si>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</si>
  <si>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</si>
  <si>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</si>
  <si>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</si>
  <si>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</si>
  <si>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</si>
  <si>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</si>
  <si>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</si>
  <si>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</si>
  <si>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</si>
  <si>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</si>
  <si>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</si>
  <si>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</si>
  <si>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</si>
  <si>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</si>
  <si>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</si>
  <si>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</si>
  <si>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</si>
  <si>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</si>
  <si>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</si>
  <si>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</si>
  <si>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</si>
  <si>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</si>
  <si>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</si>
  <si>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</si>
  <si>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</si>
  <si>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</si>
  <si>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</si>
  <si>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</si>
  <si>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</si>
  <si>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</si>
  <si>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</si>
  <si>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</si>
  <si>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</si>
  <si>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</si>
  <si>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</si>
  <si>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</si>
  <si>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</si>
  <si>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</si>
  <si>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</si>
  <si>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</si>
  <si>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</si>
  <si>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</si>
  <si>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</si>
  <si>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</si>
  <si>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</si>
  <si>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</si>
  <si>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</si>
  <si>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</si>
  <si>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</si>
  <si>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</si>
  <si>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</si>
  <si>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</si>
  <si>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</si>
  <si>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</si>
  <si>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</si>
  <si>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</si>
  <si>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</si>
  <si>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</si>
  <si>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</si>
  <si>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</si>
  <si>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</si>
  <si>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</si>
  <si>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</si>
  <si>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</si>
  <si>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</si>
  <si>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</si>
  <si>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</si>
  <si>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</si>
  <si>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</si>
  <si>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</si>
  <si>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</si>
  <si>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</si>
  <si>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</si>
  <si>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</si>
  <si>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</si>
  <si>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</si>
  <si>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</si>
  <si>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</si>
  <si>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</si>
  <si>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</si>
  <si>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</si>
  <si>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</si>
  <si>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</si>
  <si>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</si>
  <si>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</si>
  <si>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</si>
  <si>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</si>
  <si>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</si>
  <si>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</si>
  <si>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</si>
  <si>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</si>
  <si>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</si>
  <si>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</si>
  <si>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</si>
  <si>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</si>
  <si>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</si>
  <si>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</si>
  <si>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</si>
  <si>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</si>
  <si>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</si>
  <si>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</si>
  <si>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</si>
  <si>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</si>
  <si>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</si>
  <si>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</si>
  <si>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</si>
  <si>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</si>
  <si>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</si>
  <si>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</si>
  <si>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</si>
  <si>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</si>
  <si>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</si>
  <si>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</si>
  <si>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</si>
  <si>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</si>
  <si>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</si>
  <si>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</si>
  <si>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</si>
  <si>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</si>
  <si>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</si>
  <si>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</si>
  <si>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</si>
  <si>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</si>
  <si>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</si>
  <si>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</si>
  <si>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</si>
  <si>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</si>
  <si>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</si>
  <si>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</si>
  <si>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</si>
  <si>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</si>
  <si>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</si>
  <si>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</si>
  <si>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</si>
  <si>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</si>
  <si>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</si>
  <si>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</si>
  <si>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</si>
  <si>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</si>
  <si>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</si>
  <si>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</si>
  <si>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</si>
  <si>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</si>
  <si>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</si>
  <si>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</si>
  <si>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</si>
  <si>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</si>
  <si>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</si>
  <si>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</si>
  <si>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</si>
  <si>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</si>
  <si>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</si>
  <si>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</si>
  <si>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</si>
  <si>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</si>
  <si>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</si>
  <si>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</si>
  <si>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</si>
  <si>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</si>
  <si>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</si>
  <si>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</si>
  <si>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</si>
  <si>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</si>
  <si>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</si>
  <si>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</si>
  <si>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</si>
  <si>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</si>
  <si>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</si>
  <si>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</si>
  <si>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</si>
  <si>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</si>
  <si>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</si>
  <si>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</si>
  <si>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</si>
  <si>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</si>
  <si>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</si>
  <si>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</si>
  <si>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</si>
  <si>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</si>
  <si>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</si>
  <si>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</si>
  <si>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</si>
  <si>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</si>
  <si>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</si>
  <si>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</si>
  <si>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</si>
  <si>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</si>
  <si>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</si>
  <si>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</si>
  <si>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</si>
  <si>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</si>
  <si>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</si>
  <si>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</si>
  <si>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</si>
  <si>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</si>
  <si>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</si>
  <si>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</si>
  <si>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</si>
  <si>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</si>
  <si>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</si>
  <si>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</si>
  <si>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</si>
  <si>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</si>
  <si>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</si>
  <si>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</si>
  <si>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</si>
  <si>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</si>
  <si>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</si>
  <si>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</si>
  <si>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</si>
  <si>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</si>
  <si>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</si>
  <si>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</si>
  <si>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</si>
  <si>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</si>
  <si>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</si>
  <si>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</si>
  <si>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</si>
  <si>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</si>
  <si>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</si>
  <si>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</si>
  <si>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</si>
  <si>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</si>
  <si>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</si>
  <si>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</si>
  <si>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</si>
  <si>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</si>
  <si>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</si>
  <si>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</si>
  <si>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</si>
  <si>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</si>
  <si>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</si>
  <si>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</si>
  <si>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</si>
  <si>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</si>
  <si>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</si>
  <si>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</si>
  <si>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</si>
  <si>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</si>
  <si>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</si>
  <si>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</si>
  <si>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</si>
  <si>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</si>
  <si>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</si>
  <si>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</si>
  <si>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</si>
  <si>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</si>
  <si>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</si>
  <si>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</si>
  <si>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</si>
  <si>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</si>
  <si>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</si>
  <si>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</si>
  <si>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</si>
  <si>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</si>
  <si>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</si>
  <si>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</si>
  <si>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</si>
  <si>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</si>
  <si>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</si>
  <si>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</si>
  <si>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</si>
  <si>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</si>
  <si>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</si>
  <si>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</si>
  <si>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</si>
  <si>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</si>
  <si>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</si>
  <si>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</si>
  <si>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</si>
  <si>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</si>
  <si>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</si>
  <si>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</si>
  <si>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</si>
  <si>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</si>
  <si>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</si>
  <si>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</si>
  <si>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</si>
  <si>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</si>
  <si>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</si>
  <si>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</si>
  <si>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</si>
  <si>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</si>
  <si>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</si>
  <si>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</si>
  <si>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</si>
  <si>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</si>
  <si>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</si>
  <si>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</si>
  <si>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</si>
  <si>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</si>
  <si>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</si>
  <si>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</si>
  <si>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</si>
  <si>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</si>
  <si>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</si>
  <si>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</si>
  <si>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</si>
  <si>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</si>
  <si>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</si>
  <si>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</si>
  <si>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</si>
  <si>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</si>
  <si>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</si>
  <si>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</si>
  <si>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</si>
  <si>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</si>
  <si>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</si>
  <si>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</si>
  <si>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</si>
  <si>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</si>
  <si>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</si>
  <si>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</si>
  <si>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</si>
  <si>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</si>
  <si>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</si>
  <si>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</si>
  <si>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</si>
  <si>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</si>
  <si>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</si>
  <si>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</si>
  <si>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</si>
  <si>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</si>
  <si>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</si>
  <si>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</si>
  <si>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</si>
  <si>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</si>
  <si>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</si>
  <si>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</si>
  <si>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</si>
  <si>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</si>
  <si>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</si>
  <si>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</si>
  <si>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</si>
  <si>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</si>
  <si>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</si>
  <si>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</si>
  <si>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</si>
  <si>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</si>
  <si>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</si>
  <si>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</si>
  <si>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</si>
  <si>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</si>
  <si>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</si>
  <si>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</si>
  <si>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</si>
  <si>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</si>
  <si>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</si>
  <si>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</si>
  <si>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</si>
  <si>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</si>
  <si>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</si>
  <si>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</si>
  <si>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</si>
  <si>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</si>
  <si>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</si>
  <si>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</si>
  <si>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</si>
  <si>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</si>
  <si>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</si>
  <si>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</si>
  <si>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</si>
  <si>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</si>
  <si>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</si>
  <si>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</si>
  <si>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</si>
  <si>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</si>
  <si>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</si>
  <si>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</si>
  <si>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</si>
  <si>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</si>
  <si>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</si>
  <si>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</si>
  <si>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</si>
  <si>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</si>
  <si>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</si>
  <si>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</si>
  <si>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</si>
  <si>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</si>
  <si>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</si>
  <si>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</si>
  <si>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</si>
  <si>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</si>
  <si>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</si>
  <si>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</si>
  <si>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</si>
  <si>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</si>
  <si>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</si>
  <si>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</si>
  <si>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</si>
  <si>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</si>
  <si>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</si>
  <si>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</si>
  <si>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</si>
  <si>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</si>
  <si>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</si>
  <si>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</si>
  <si>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</si>
  <si>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</si>
  <si>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</si>
  <si>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</si>
  <si>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</si>
  <si>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</si>
  <si>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</si>
  <si>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</si>
  <si>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</si>
  <si>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</si>
  <si>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</si>
  <si>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</si>
  <si>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</si>
  <si>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</si>
  <si>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</si>
  <si>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</si>
  <si>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</si>
  <si>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</si>
  <si>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</si>
  <si>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</si>
  <si>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</si>
  <si>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</si>
  <si>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</si>
  <si>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</si>
  <si>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</si>
  <si>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</si>
  <si>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</si>
  <si>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</si>
  <si>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</si>
  <si>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</si>
  <si>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</si>
  <si>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</si>
  <si>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</si>
  <si>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</si>
  <si>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</si>
  <si>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</si>
  <si>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</si>
  <si>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</si>
  <si>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</si>
  <si>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</si>
  <si>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</si>
  <si>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</si>
  <si>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</si>
  <si>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</si>
  <si>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</si>
  <si>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</si>
  <si>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</si>
  <si>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</si>
  <si>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</si>
  <si>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</si>
  <si>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</si>
  <si>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</si>
  <si>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</si>
  <si>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</si>
  <si>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</si>
  <si>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</si>
  <si>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</si>
  <si>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</si>
  <si>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</si>
  <si>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</si>
  <si>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</si>
  <si>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</si>
  <si>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</si>
  <si>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</si>
  <si>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</si>
  <si>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</si>
  <si>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</si>
  <si>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</si>
  <si>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</si>
  <si>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</si>
  <si>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</si>
  <si>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</si>
  <si>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</si>
  <si>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</si>
  <si>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</si>
  <si>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</si>
  <si>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</si>
  <si>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</si>
  <si>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</si>
  <si>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</si>
  <si>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</si>
  <si>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</si>
  <si>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</si>
  <si>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</si>
  <si>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</si>
  <si>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</si>
  <si>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</si>
  <si>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</si>
  <si>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</si>
  <si>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</si>
  <si>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</si>
  <si>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</si>
  <si>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</si>
  <si>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</si>
  <si>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</si>
  <si>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</si>
  <si>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</si>
  <si>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</si>
  <si>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</si>
  <si>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</si>
  <si>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</si>
  <si>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</si>
  <si>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</si>
  <si>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</si>
  <si>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</si>
  <si>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</si>
  <si>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</si>
  <si>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</si>
  <si>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</si>
  <si>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</si>
  <si>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</si>
  <si>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</si>
  <si>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</si>
  <si>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</si>
  <si>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</si>
  <si>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</si>
  <si>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</si>
  <si>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</si>
  <si>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</si>
  <si>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</si>
  <si>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</si>
  <si>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</si>
  <si>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</si>
  <si>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</si>
  <si>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</si>
  <si>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</si>
  <si>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</si>
  <si>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</si>
  <si>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</si>
  <si>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</si>
  <si>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</si>
  <si>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</si>
  <si>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</si>
  <si>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</si>
  <si>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</si>
  <si>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</si>
  <si>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</si>
  <si>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</si>
  <si>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</si>
  <si>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</si>
  <si>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</si>
  <si>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</si>
  <si>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</si>
  <si>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</si>
  <si>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</si>
  <si>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</si>
  <si>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</si>
  <si>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</si>
  <si>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</si>
  <si>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</si>
  <si>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</si>
  <si>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</si>
  <si>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</si>
  <si>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</si>
  <si>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</si>
  <si>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</si>
  <si>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</si>
  <si>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</si>
  <si>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</si>
  <si>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</si>
  <si>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</si>
  <si>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</si>
  <si>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</si>
  <si>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</si>
  <si>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</si>
  <si>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</si>
  <si>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</si>
  <si>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</si>
  <si>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</si>
  <si>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</si>
  <si>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</si>
  <si>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</si>
  <si>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</si>
  <si>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</si>
  <si>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</si>
  <si>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</si>
  <si>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</si>
  <si>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</si>
  <si>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</si>
  <si>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</si>
  <si>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</si>
  <si>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</si>
  <si>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</si>
  <si>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</si>
  <si>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</si>
  <si>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</si>
  <si>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</si>
  <si>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</si>
  <si>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</si>
  <si>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</si>
  <si>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</si>
  <si>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</si>
  <si>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</si>
  <si>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</si>
  <si>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</si>
  <si>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</si>
  <si>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</si>
  <si>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</si>
  <si>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</si>
  <si>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</si>
  <si>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</si>
  <si>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</si>
  <si>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</si>
  <si>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</si>
  <si>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</si>
  <si>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</si>
  <si>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</si>
  <si>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</si>
  <si>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</si>
  <si>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</si>
  <si>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</si>
  <si>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</si>
  <si>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</si>
  <si>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</si>
  <si>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</si>
  <si>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</si>
  <si>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</si>
  <si>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</si>
  <si>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</si>
  <si>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</si>
  <si>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</si>
  <si>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</si>
  <si>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</si>
  <si>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</si>
  <si>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</si>
  <si>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</si>
  <si>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</si>
  <si>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</si>
  <si>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</si>
  <si>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</si>
  <si>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</si>
  <si>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</si>
  <si>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</si>
  <si>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</si>
  <si>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</si>
  <si>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</si>
  <si>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</si>
  <si>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</si>
  <si>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</si>
  <si>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</si>
  <si>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</si>
  <si>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</si>
  <si>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</si>
  <si>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</si>
  <si>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</si>
  <si>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</si>
  <si>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</si>
  <si>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</si>
  <si>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</si>
  <si>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</si>
  <si>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</si>
  <si>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</si>
  <si>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</si>
  <si>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</si>
  <si>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</si>
  <si>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</si>
  <si>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</si>
  <si>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</si>
  <si>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</si>
  <si>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</si>
  <si>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</si>
  <si>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</si>
  <si>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</si>
  <si>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</si>
  <si>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</si>
  <si>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</si>
  <si>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</si>
  <si>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</si>
  <si>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</si>
  <si>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</si>
  <si>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</si>
  <si>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</si>
  <si>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</si>
  <si>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</si>
  <si>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</si>
  <si>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</si>
  <si>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</si>
  <si>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</si>
  <si>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</si>
  <si>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</si>
  <si>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</si>
  <si>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</si>
  <si>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</si>
  <si>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</si>
  <si>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</si>
  <si>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</si>
  <si>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</si>
  <si>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</si>
  <si>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</si>
  <si>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</si>
  <si>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</si>
  <si>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</si>
  <si>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</si>
  <si>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</si>
  <si>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</si>
  <si>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</si>
  <si>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</si>
  <si>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</si>
  <si>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</si>
  <si>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</si>
  <si>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</si>
  <si>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</si>
  <si>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</si>
  <si>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</si>
  <si>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</si>
  <si>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</si>
  <si>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</si>
  <si>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</si>
  <si>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</si>
  <si>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</si>
  <si>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</si>
  <si>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</si>
  <si>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</si>
  <si>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</si>
  <si>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</si>
  <si>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</si>
  <si>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</si>
  <si>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</si>
  <si>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</si>
  <si>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</si>
  <si>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</si>
  <si>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</si>
  <si>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</si>
  <si>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</si>
  <si>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</si>
  <si>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</si>
  <si>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</si>
  <si>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</si>
  <si>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</si>
  <si>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</si>
  <si>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</si>
  <si>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</si>
  <si>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</si>
  <si>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</si>
  <si>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</si>
  <si>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</si>
  <si>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</si>
  <si>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</si>
  <si>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</si>
  <si>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</si>
  <si>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</si>
  <si>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</si>
  <si>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</si>
  <si>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</si>
  <si>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</si>
  <si>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</si>
  <si>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</si>
  <si>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</si>
  <si>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</si>
  <si>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</si>
  <si>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</si>
  <si>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</si>
  <si>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</si>
  <si>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</si>
  <si>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</si>
  <si>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</si>
  <si>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</si>
  <si>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</si>
  <si>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</si>
  <si>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</si>
  <si>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</si>
  <si>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</si>
  <si>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</si>
  <si>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</si>
  <si>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</si>
  <si>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</si>
  <si>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</si>
  <si>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</si>
  <si>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</si>
  <si>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</si>
  <si>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</si>
  <si>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</si>
  <si>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</si>
  <si>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</si>
  <si>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</si>
  <si>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</si>
  <si>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</si>
  <si>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</si>
  <si>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</si>
  <si>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</si>
  <si>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</si>
  <si>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</si>
  <si>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</si>
  <si>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</si>
  <si>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</si>
  <si>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</si>
  <si>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</si>
  <si>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</si>
  <si>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</si>
  <si>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</si>
  <si>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</si>
  <si>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</si>
  <si>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</si>
  <si>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</si>
  <si>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</si>
  <si>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</si>
  <si>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</si>
  <si>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</si>
  <si>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</si>
  <si>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</si>
  <si>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</si>
  <si>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</si>
  <si>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</si>
  <si>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</si>
  <si>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</si>
  <si>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</si>
  <si>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</si>
  <si>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</si>
  <si>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</si>
  <si>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</si>
  <si>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</si>
  <si>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</si>
  <si>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</si>
  <si>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</si>
  <si>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</si>
  <si>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</si>
  <si>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</si>
  <si>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</si>
  <si>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</si>
  <si>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</si>
  <si>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</si>
  <si>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</si>
  <si>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</si>
  <si>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</si>
  <si>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</si>
  <si>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</si>
  <si>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</si>
  <si>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</si>
  <si>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</si>
  <si>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</si>
  <si>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</si>
  <si>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</si>
  <si>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</si>
  <si>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</si>
  <si>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</si>
  <si>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</si>
  <si>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</si>
  <si>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</si>
  <si>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</si>
  <si>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</si>
  <si>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</si>
  <si>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</si>
  <si>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</si>
  <si>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</si>
  <si>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</si>
  <si>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</si>
  <si>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</si>
  <si>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</si>
  <si>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</si>
  <si>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</si>
  <si>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</si>
  <si>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</si>
  <si>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</si>
  <si>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</si>
  <si>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</si>
  <si>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</si>
  <si>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</si>
  <si>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</si>
  <si>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</si>
  <si>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</si>
  <si>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</si>
  <si>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</si>
  <si>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</si>
  <si>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</si>
  <si>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</si>
  <si>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</si>
  <si>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</si>
  <si>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</si>
  <si>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</si>
  <si>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</si>
  <si>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</si>
  <si>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</si>
  <si>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</si>
  <si>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</si>
  <si>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</si>
  <si>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</si>
  <si>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</si>
  <si>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</si>
  <si>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</si>
  <si>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</si>
  <si>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</si>
  <si>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</si>
  <si>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</si>
  <si>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</si>
  <si>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</si>
  <si>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</si>
  <si>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</si>
  <si>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</si>
  <si>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</si>
  <si>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</si>
  <si>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</si>
  <si>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</si>
  <si>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</si>
  <si>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</si>
  <si>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</si>
  <si>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</si>
  <si>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</si>
  <si>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</si>
  <si>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</si>
  <si>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</si>
  <si>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</si>
  <si>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</si>
  <si>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</si>
  <si>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</si>
  <si>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</si>
  <si>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</si>
  <si>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</si>
  <si>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</si>
  <si>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</si>
  <si>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</si>
  <si>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</si>
  <si>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</si>
  <si>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</si>
  <si>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</si>
  <si>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</si>
  <si>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</si>
  <si>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</si>
  <si>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</si>
  <si>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</si>
  <si>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</si>
  <si>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</si>
  <si>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</si>
  <si>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</si>
  <si>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</si>
  <si>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</si>
  <si>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</si>
  <si>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</si>
  <si>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</si>
  <si>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</si>
  <si>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</si>
  <si>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</si>
  <si>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</si>
  <si>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</si>
  <si>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</si>
  <si>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</si>
  <si>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</si>
  <si>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</si>
  <si>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</si>
  <si>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</si>
  <si>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</si>
  <si>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</si>
  <si>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</si>
  <si>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</si>
  <si>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</si>
  <si>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</si>
  <si>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</si>
  <si>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</si>
  <si>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</si>
  <si>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</si>
  <si>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</si>
  <si>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</si>
  <si>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</si>
  <si>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</si>
  <si>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</si>
  <si>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</si>
  <si>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</si>
  <si>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</si>
  <si>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</si>
  <si>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</si>
  <si>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</si>
  <si>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</si>
  <si>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</si>
  <si>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</si>
  <si>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</si>
  <si>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</si>
  <si>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</si>
  <si>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</si>
  <si>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</si>
  <si>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</si>
  <si>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PCM-20251118-00000623
</t>
  </si>
  <si>
    <t>khj0004</t>
  </si>
  <si>
    <t xml:space="preserve">2025-11-18 09:33:23
</t>
  </si>
  <si>
    <t>60 min</t>
  </si>
  <si>
    <t>PCM-20251118-00000563</t>
  </si>
  <si>
    <t>EM team on the wya ETA 30 mins</t>
  </si>
  <si>
    <t xml:space="preserve"> PCM-20250215-00000830 </t>
  </si>
  <si>
    <t>LTE site still down and  site located in aramco area access issue need special permission</t>
  </si>
  <si>
    <t>PCM-20251118-00000532</t>
  </si>
  <si>
    <t xml:space="preserve">Team at site TS </t>
  </si>
  <si>
    <t>PCM-20251118-00000596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</si>
  <si>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</si>
  <si>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</si>
  <si>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</si>
  <si>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</si>
  <si>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</si>
  <si>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</si>
  <si>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</si>
  <si>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</si>
  <si>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TT-20251117-02055</t>
  </si>
  <si>
    <t>ETA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</si>
</sst>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26" fillId="0" borderId="8" xfId="0" applyFont="1" applyBorder="1"/>
    <xf numFmtId="0" fontId="20" fillId="9" borderId="10" xfId="0" applyFont="1" applyFill="1" applyBorder="1" applyAlignment="1">
      <alignment horizontal="center" vertical="center"/>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2" totalsRowShown="0" headerRowDxfId="64" dataDxfId="63" headerRowBorderDxfId="61" tableBorderDxfId="62">
  <autoFilter ref="A1:L9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1" totalsRowShown="0" headerRowDxfId="48" dataDxfId="47" headerRowBorderDxfId="45" tableBorderDxfId="46" totalsRowBorderDxfId="44">
  <autoFilter ref="A1:L5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316.46673298611131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45979.415158912037</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45979.415158912037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45979.415158912037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45979.415158912037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45979.415158912037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45979.415158912037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45979.415158912037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45979.415158912037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45979.415158912037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45979.415158912037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45979.415158912037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45979.415158912037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45979.415158912037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45979.415158912037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45979.415158912037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45979.415158912037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45979.415158912037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45979.415158912037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45979.415158912037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45979.415158912037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45979.415158912037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45979.415158912037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45979.415158912037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45979.415158912037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45979.415158912037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45979.415158912037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45979.415158912037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45979.415158912037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45979.415158912037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45979.415158912037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45979.415158912037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45979.415158912037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45979.415158912037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45979.415158912037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45979.415158912037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45979.415158912037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45979.415158912037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45979.415158912037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45979.415158912037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45979.415158912037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45979.415158912037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45979.415158912037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45979.415158912037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45979.415158912037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45979.415158912037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45979.415158912037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45979.415158912037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45979.415158912037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45979.415158912037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45979.415158912037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45979.415158912037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45979.415158912037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45979.415158912037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45979.415158912037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45979.415158912037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45979.415158912037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45979.415158912037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45979.415158912037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45979.415158912037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45979.415158912037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45979.415158912037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45979.415158912037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45979.415158912037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45979.415158912037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45979.415158912037</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088F99C2-26A8-4466-AC86-D16EDC75F6D0}"/>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tabSelected="1" workbookViewId="0">
      <pane ySplit="1" topLeftCell="A2" activePane="bottomLeft" state="frozen"/>
      <selection pane="bottomLeft"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154.41532094907598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2" customFormat="1" ht="31.5" customHeight="1">
      <c r="A4" s="144" t="s">
        <v>39105</v>
      </c>
      <c r="B4" s="61" t="str">
        <f>IFERROR(VLOOKUP(D4,DB!A:K,11,0),"")</f>
        <v>R2</v>
      </c>
      <c r="C4" s="61">
        <v>1</v>
      </c>
      <c r="D4" s="61" t="s">
        <v>22777</v>
      </c>
      <c r="E4" s="84" t="s">
        <v>39021</v>
      </c>
      <c r="F4" s="86">
        <v>45978.738206018519</v>
      </c>
      <c r="G4" s="75">
        <f ca="1">IFERROR(NOW()-F4,"-")</f>
        <v>0.67695289351831889</v>
      </c>
      <c r="H4" s="74">
        <v>45976.440057870372</v>
      </c>
      <c r="I4" s="61" t="str">
        <f>IFERROR(VLOOKUP(D4,DB!A:F,6,0),"")</f>
        <v>SCECO</v>
      </c>
      <c r="J4" s="61" t="str">
        <f>IFERROR(VLOOKUP(D4,DB!A:G,7,0),"")</f>
        <v>Dead</v>
      </c>
      <c r="K4" s="85"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43"/>
    </row>
    <row r="5" spans="1:88" ht="31.5" customHeight="1">
      <c r="A5" s="141" t="s">
        <v>39107</v>
      </c>
      <c r="B5" s="18" t="str">
        <f>IFERROR(VLOOKUP(D5,DB!A:K,11,0),"")</f>
        <v>R2</v>
      </c>
      <c r="C5" s="18">
        <v>1</v>
      </c>
      <c r="D5" s="18" t="s">
        <v>39108</v>
      </c>
      <c r="E5" s="102" t="s">
        <v>39100</v>
      </c>
      <c r="F5" s="103">
        <v>45979.404050925928</v>
      </c>
      <c r="G5" s="104">
        <f ca="1">IFERROR(NOW()-F5,"-")</f>
        <v>1.1107986108982004E-2</v>
      </c>
      <c r="H5" s="140" t="s">
        <v>39109</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45979.415158912037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45979.415158912037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45979.415158912037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45979.415158912037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45979.415158912037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45979.415158912037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45979.415158912037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45979.415158912037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45979.415158912037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45979.415158912037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45979.415158912037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45979.415158912037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45979.415158912037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45979.415158912037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45979.415158912037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45979.415158912037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45979.415158912037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45979.415158912037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45979.415158912037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45979.415158912037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45979.415158912037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45979.415158912037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45979.415158912037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45979.415158912037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45979.415158912037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45979.415158912037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45979.415158912037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45979.415158912037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45979.415158912037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45979.415158912037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45979.415158912037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45979.415158912037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45979.415158912037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45979.415158912037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45979.415158912037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45979.415158912037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45979.415158912037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45979.415158912037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45979.415158912037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45979.415158912037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45979.415158912037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45979.415158912037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45979.415158912037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45979.415158912037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45979.415158912037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45979.415158912037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45979.415158912037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45979.415158912037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45979.415158912037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45979.415158912037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45979.415158912037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45979.415158912037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45979.415158912037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45979.415158912037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45979.415158912037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45979.415158912037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45979.415158912037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45979.415158912037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45979.415158912037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45979.415158912037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45979.415158912037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45979.415158912037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45979.415158912037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45979.415158912037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45979.415158912037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45979.415158912037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45979.415158912037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45979.415158912037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45979.415158912037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45979.415158912037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45979.415158912037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45979.415158912037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45979.415158912037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45979.415158912037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45979.415158912037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45979.415158912037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45979.415158912037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45979.415158912037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45979.415158912037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45979.415158912037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45979.415158912037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45979.415158912037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45979.415158912037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45979.415158912037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45979.415158912037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45979.415158912037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45979.415158912037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45979.415158912037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45979.415158912037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45979.415158912037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45979.415158912037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45979.415158912037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45979.415158912037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45979.415158912037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45979.415158912037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45979.415158912037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45979.415158912037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45979.415158912037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45979.415158912037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45979.415158912037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45979.415158912037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45979.415158912037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45979.415158912037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45979.415158912037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45979.415158912037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45979.415158912037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45979.415158912037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45979.415158912037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45979.415158912037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45979.415158912037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45979.415158912037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45979.415158912037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45979.415158912037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45979.415158912037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45979.415158912037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45979.415158912037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45979.415158912037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45979.415158912037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45979.415158912037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45979.415158912037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45979.415158912037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45979.415158912037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45979.415158912037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45979.415158912037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45979.415158912037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45979.415158912037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45979.415158912037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45979.415158912037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45979.415158912037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45979.415158912037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45979.415158912037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45979.415158912037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45979.415158912037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45979.415158912037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45979.415158912037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45979.415158912037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45979.415158912037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45979.415158912037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45979.415158912037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45979.415158912037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45979.415158912037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45979.415158912037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45979.415158912037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45979.415158912037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45979.415158912037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45979.415158912037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45979.415158912037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45979.415158912037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45979.415158912037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45979.415158912037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45979.415158912037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45979.415158912037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45979.415158912037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45979.415158912037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45979.415158912037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45979.415158912037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45979.415158912037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45979.415158912037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45979.415158912037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45979.415158912037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45979.415158912037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45979.415158912037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45979.415158912037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45979.415158912037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45979.415158912037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45979.415158912037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45979.415158912037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45979.415158912037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45979.415158912037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45979.415158912037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45979.415158912037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45979.415158912037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45979.415158912037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45979.415158912037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45979.415158912037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45979.415158912037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45979.415158912037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45979.415158912037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45979.415158912037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45979.415158912037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45979.415158912037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45979.415158912037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45979.415158912037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45979.415158912037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45979.415158912037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45979.415158912037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45979.415158912037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45979.415158912037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45979.415158912037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45979.415158912037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45979.415158912037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45979.415158912037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45979.415158912037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45979.415158912037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45979.415158912037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45979.415158912037</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45979.415158912037</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2"/>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39111</v>
      </c>
      <c r="B2" s="61" t="str">
        <f>IFERROR(VLOOKUP(D2,DB!A:K,11,0),"")</f>
        <v>R3</v>
      </c>
      <c r="C2" s="18">
        <v>1</v>
      </c>
      <c r="D2" s="18" t="s">
        <v>23469</v>
      </c>
      <c r="E2" s="18" t="s">
        <v>39021</v>
      </c>
      <c r="F2" s="20">
        <v>45979.37909722222</v>
      </c>
      <c r="G2" s="21">
        <f t="shared" ref="G2:G7" ca="1" si="0">IFERROR(NOW()-F2,"-")</f>
        <v>3.6061689817870501E-2</v>
      </c>
      <c r="H2" s="22">
        <v>45979.36582175926</v>
      </c>
      <c r="I2" s="19" t="str">
        <f>IFERROR(VLOOKUP(D2,DB!A:F,6,0),"")</f>
        <v>SCECO</v>
      </c>
      <c r="J2" s="18" t="str">
        <f>IFERROR(VLOOKUP(D2,DB!A:G,7,0),"")</f>
        <v>Vandalized</v>
      </c>
      <c r="K2" s="45" t="s">
        <v>39112</v>
      </c>
      <c r="L2" s="23" t="str">
        <f>IFERROR(VLOOKUP(D2,DB!A:I,9,0),"")</f>
        <v>Latis</v>
      </c>
    </row>
    <row r="3" spans="1:13" ht="15" customHeight="1">
      <c r="A3" s="19"/>
      <c r="B3" s="61" t="str">
        <f>IFERROR(VLOOKUP(D3,DB!A:K,11,0),"")</f>
        <v/>
      </c>
      <c r="C3" s="18"/>
      <c r="D3" s="18"/>
      <c r="E3" s="18"/>
      <c r="F3" s="20"/>
      <c r="G3" s="21">
        <f t="shared" ca="1" si="0"/>
        <v>45979.415158912037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45979.415158912037</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45979.415158912037</v>
      </c>
      <c r="H5" s="22"/>
      <c r="I5" s="19" t="str">
        <f>IFERROR(VLOOKUP(D5,DB!A:F,6,0),"")</f>
        <v/>
      </c>
      <c r="J5" s="18" t="str">
        <f>IFERROR(VLOOKUP(D5,DB!A:G,7,0),"")</f>
        <v/>
      </c>
      <c r="K5" s="45"/>
      <c r="L5" s="23" t="str">
        <f>IFERROR(VLOOKUP(D5,DB!A:I,9,0),"")</f>
        <v/>
      </c>
    </row>
    <row r="6" spans="1:13" ht="15" customHeight="1">
      <c r="A6" s="19"/>
      <c r="B6" s="61" t="str">
        <f>IFERROR(VLOOKUP(D6,DB!A:K,11,0),"")</f>
        <v/>
      </c>
      <c r="C6" s="18"/>
      <c r="D6" s="61"/>
      <c r="E6" s="61"/>
      <c r="F6" s="20"/>
      <c r="G6" s="21">
        <f t="shared" ca="1" si="0"/>
        <v>45979.415158912037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45979.415158912037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ref="G8:G71" ca="1" si="1">IFERROR(NOW()-F8,"-")</f>
        <v>45979.415158912037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45979.415158912037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45979.415158912037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45979.415158912037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45979.415158912037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45979.415158912037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45979.415158912037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45979.415158912037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45979.415158912037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45979.415158912037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45979.415158912037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45979.415158912037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45979.415158912037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45979.415158912037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45979.415158912037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45979.415158912037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45979.415158912037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45979.415158912037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45979.415158912037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45979.415158912037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45979.415158912037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45979.415158912037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45979.415158912037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45979.415158912037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45979.415158912037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45979.415158912037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45979.415158912037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45979.415158912037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45979.415158912037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45979.415158912037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45979.415158912037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45979.415158912037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45979.415158912037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45979.415158912037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45979.415158912037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45979.415158912037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45979.415158912037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45979.415158912037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45979.415158912037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45979.415158912037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45979.415158912037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45979.415158912037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45979.415158912037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45979.415158912037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45979.415158912037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45979.415158912037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45979.415158912037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45979.415158912037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45979.415158912037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45979.415158912037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45979.415158912037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45979.415158912037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45979.415158912037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45979.415158912037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45979.415158912037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45979.415158912037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45979.415158912037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45979.415158912037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45979.415158912037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45979.415158912037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45979.415158912037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45979.415158912037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45979.415158912037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45979.415158912037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ref="G72:G135" ca="1" si="2">IFERROR(NOW()-F72,"-")</f>
        <v>45979.415158912037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45979.415158912037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45979.415158912037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45979.415158912037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45979.415158912037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45979.415158912037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45979.415158912037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45979.415158912037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45979.415158912037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45979.415158912037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45979.415158912037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45979.415158912037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45979.415158912037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45979.415158912037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45979.415158912037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45979.415158912037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45979.415158912037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45979.415158912037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45979.415158912037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45979.415158912037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45979.415158912037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45979.415158912037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45979.415158912037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45979.415158912037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45979.415158912037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45979.415158912037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45979.415158912037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45979.415158912037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45979.415158912037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45979.415158912037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45979.415158912037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45979.415158912037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45979.415158912037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45979.415158912037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45979.415158912037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45979.415158912037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45979.415158912037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45979.415158912037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45979.415158912037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45979.415158912037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45979.415158912037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45979.415158912037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45979.415158912037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45979.415158912037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45979.415158912037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45979.415158912037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45979.415158912037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45979.415158912037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45979.415158912037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45979.415158912037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45979.415158912037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45979.415158912037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45979.415158912037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45979.415158912037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45979.415158912037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45979.415158912037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45979.415158912037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45979.415158912037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45979.415158912037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45979.415158912037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45979.415158912037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45979.415158912037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45979.415158912037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45979.415158912037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ref="G136:G199" ca="1" si="3">IFERROR(NOW()-F136,"-")</f>
        <v>45979.415158912037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45979.415158912037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45979.415158912037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45979.415158912037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45979.415158912037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45979.415158912037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45979.415158912037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45979.415158912037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45979.415158912037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45979.415158912037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45979.415158912037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45979.415158912037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45979.415158912037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45979.415158912037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45979.415158912037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45979.415158912037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45979.415158912037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45979.415158912037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45979.415158912037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45979.415158912037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45979.415158912037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45979.415158912037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45979.415158912037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45979.415158912037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45979.415158912037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45979.415158912037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45979.415158912037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45979.415158912037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45979.415158912037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45979.415158912037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45979.415158912037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45979.415158912037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45979.415158912037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45979.415158912037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45979.415158912037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45979.415158912037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45979.415158912037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45979.415158912037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45979.415158912037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45979.415158912037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45979.415158912037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45979.415158912037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45979.415158912037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45979.415158912037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45979.415158912037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45979.415158912037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45979.415158912037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45979.415158912037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45979.415158912037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45979.415158912037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45979.415158912037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45979.415158912037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45979.415158912037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45979.415158912037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45979.415158912037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45979.415158912037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45979.415158912037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45979.415158912037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45979.415158912037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45979.415158912037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45979.415158912037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45979.415158912037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45979.415158912037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45979.415158912037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ref="G200:G263" ca="1" si="4">IFERROR(NOW()-F200,"-")</f>
        <v>45979.415158912037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45979.415158912037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45979.415158912037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45979.415158912037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45979.415158912037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45979.415158912037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45979.415158912037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45979.415158912037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45979.415158912037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45979.415158912037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45979.415158912037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45979.415158912037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45979.415158912037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45979.415158912037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45979.415158912037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45979.415158912037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45979.415158912037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45979.415158912037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45979.415158912037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45979.415158912037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45979.415158912037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45979.415158912037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45979.415158912037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45979.415158912037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45979.415158912037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45979.415158912037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45979.415158912037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45979.415158912037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45979.415158912037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45979.415158912037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45979.415158912037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45979.415158912037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45979.415158912037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45979.415158912037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45979.415158912037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45979.415158912037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45979.415158912037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45979.415158912037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45979.415158912037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45979.415158912037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45979.415158912037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45979.415158912037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45979.415158912037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45979.415158912037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45979.415158912037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45979.415158912037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45979.415158912037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45979.415158912037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45979.415158912037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45979.415158912037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45979.415158912037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45979.415158912037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45979.415158912037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45979.415158912037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45979.415158912037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45979.415158912037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45979.415158912037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45979.415158912037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45979.415158912037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45979.415158912037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45979.415158912037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45979.415158912037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45979.415158912037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45979.415158912037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ref="G264:G327" ca="1" si="5">IFERROR(NOW()-F264,"-")</f>
        <v>45979.415158912037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45979.415158912037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45979.415158912037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45979.415158912037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45979.415158912037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45979.415158912037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45979.415158912037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45979.415158912037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45979.415158912037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45979.415158912037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45979.415158912037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45979.415158912037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45979.415158912037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45979.415158912037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45979.415158912037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45979.415158912037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45979.415158912037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45979.415158912037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45979.415158912037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45979.415158912037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45979.415158912037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45979.415158912037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45979.415158912037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45979.415158912037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45979.415158912037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45979.415158912037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45979.415158912037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45979.415158912037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45979.415158912037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45979.415158912037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45979.415158912037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45979.415158912037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45979.415158912037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45979.415158912037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45979.415158912037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45979.415158912037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45979.415158912037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45979.415158912037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45979.415158912037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45979.415158912037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45979.415158912037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45979.415158912037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45979.415158912037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45979.415158912037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45979.415158912037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45979.415158912037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45979.415158912037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45979.415158912037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45979.415158912037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45979.415158912037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45979.415158912037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45979.415158912037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45979.415158912037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45979.415158912037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45979.415158912037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45979.415158912037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45979.415158912037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45979.415158912037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45979.415158912037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45979.415158912037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45979.415158912037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45979.415158912037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45979.415158912037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45979.415158912037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ref="G328:G391" ca="1" si="6">IFERROR(NOW()-F328,"-")</f>
        <v>45979.415158912037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45979.415158912037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45979.415158912037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45979.415158912037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45979.415158912037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45979.415158912037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45979.415158912037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45979.415158912037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45979.415158912037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45979.415158912037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45979.415158912037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45979.415158912037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45979.415158912037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45979.415158912037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45979.415158912037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45979.415158912037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45979.415158912037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45979.415158912037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45979.415158912037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45979.415158912037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45979.415158912037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45979.415158912037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45979.415158912037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45979.415158912037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45979.415158912037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45979.415158912037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45979.415158912037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45979.415158912037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45979.415158912037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45979.415158912037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45979.415158912037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45979.415158912037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45979.415158912037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45979.415158912037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45979.415158912037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45979.415158912037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45979.415158912037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45979.415158912037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45979.415158912037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45979.415158912037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45979.415158912037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45979.415158912037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45979.415158912037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45979.415158912037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45979.415158912037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45979.415158912037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45979.415158912037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45979.415158912037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45979.415158912037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45979.415158912037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45979.415158912037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45979.415158912037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45979.415158912037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45979.415158912037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45979.415158912037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45979.415158912037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45979.415158912037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45979.415158912037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45979.415158912037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45979.415158912037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45979.415158912037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45979.415158912037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45979.415158912037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45979.415158912037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ref="G392:G455" ca="1" si="7">IFERROR(NOW()-F392,"-")</f>
        <v>45979.415158912037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45979.415158912037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45979.415158912037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45979.415158912037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45979.415158912037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45979.415158912037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45979.415158912037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45979.415158912037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45979.415158912037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45979.415158912037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45979.415158912037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45979.415158912037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45979.415158912037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45979.415158912037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45979.415158912037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45979.415158912037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45979.415158912037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45979.415158912037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45979.415158912037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45979.415158912037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45979.415158912037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45979.415158912037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45979.415158912037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45979.415158912037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45979.415158912037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45979.415158912037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45979.415158912037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45979.415158912037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45979.415158912037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45979.415158912037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45979.415158912037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45979.415158912037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45979.415158912037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45979.415158912037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45979.415158912037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45979.415158912037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45979.415158912037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45979.415158912037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45979.415158912037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45979.415158912037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45979.415158912037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45979.415158912037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45979.415158912037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45979.415158912037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45979.415158912037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45979.415158912037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45979.415158912037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45979.415158912037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45979.415158912037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45979.415158912037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45979.415158912037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45979.415158912037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45979.415158912037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45979.415158912037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45979.415158912037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45979.415158912037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45979.415158912037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45979.415158912037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45979.415158912037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45979.415158912037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45979.415158912037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45979.415158912037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45979.415158912037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45979.415158912037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ref="G456:G519" ca="1" si="8">IFERROR(NOW()-F456,"-")</f>
        <v>45979.415158912037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45979.415158912037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45979.415158912037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45979.415158912037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45979.415158912037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45979.415158912037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45979.415158912037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45979.415158912037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45979.415158912037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45979.415158912037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45979.415158912037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45979.415158912037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45979.415158912037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45979.415158912037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45979.415158912037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45979.415158912037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45979.415158912037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45979.415158912037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45979.415158912037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45979.415158912037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45979.415158912037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45979.415158912037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45979.415158912037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45979.415158912037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45979.415158912037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45979.415158912037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45979.415158912037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45979.415158912037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45979.415158912037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45979.415158912037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45979.415158912037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45979.415158912037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45979.415158912037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45979.415158912037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45979.415158912037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45979.415158912037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45979.415158912037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45979.415158912037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45979.415158912037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45979.415158912037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45979.415158912037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45979.415158912037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45979.415158912037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45979.415158912037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45979.415158912037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45979.415158912037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45979.415158912037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45979.415158912037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45979.415158912037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45979.415158912037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45979.415158912037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45979.415158912037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45979.415158912037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45979.415158912037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45979.415158912037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45979.415158912037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45979.415158912037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45979.415158912037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45979.415158912037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45979.415158912037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45979.415158912037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45979.415158912037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45979.415158912037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45979.415158912037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ref="G520:G583" ca="1" si="9">IFERROR(NOW()-F520,"-")</f>
        <v>45979.415158912037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45979.415158912037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45979.415158912037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45979.415158912037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45979.415158912037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45979.415158912037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45979.415158912037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45979.415158912037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45979.415158912037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45979.415158912037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45979.415158912037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45979.415158912037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45979.415158912037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45979.415158912037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45979.415158912037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45979.415158912037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45979.415158912037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45979.415158912037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45979.415158912037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45979.415158912037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45979.415158912037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45979.415158912037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45979.415158912037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45979.415158912037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45979.415158912037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45979.415158912037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45979.415158912037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45979.415158912037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45979.415158912037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45979.415158912037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45979.415158912037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45979.415158912037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45979.415158912037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45979.415158912037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45979.415158912037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45979.415158912037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45979.415158912037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45979.415158912037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45979.415158912037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45979.415158912037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45979.415158912037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45979.415158912037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45979.415158912037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45979.415158912037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45979.415158912037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45979.415158912037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45979.415158912037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45979.415158912037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45979.415158912037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45979.415158912037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45979.415158912037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45979.415158912037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45979.415158912037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45979.415158912037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45979.415158912037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45979.415158912037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45979.415158912037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45979.415158912037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45979.415158912037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45979.415158912037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45979.415158912037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45979.415158912037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45979.415158912037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45979.415158912037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ref="G584:G647" ca="1" si="10">IFERROR(NOW()-F584,"-")</f>
        <v>45979.415158912037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45979.415158912037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45979.415158912037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45979.415158912037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45979.415158912037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45979.415158912037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45979.415158912037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45979.415158912037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45979.415158912037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45979.415158912037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45979.415158912037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45979.415158912037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45979.415158912037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45979.415158912037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45979.415158912037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45979.415158912037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45979.415158912037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45979.415158912037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45979.415158912037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45979.415158912037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45979.415158912037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45979.415158912037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45979.415158912037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45979.415158912037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45979.415158912037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45979.415158912037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45979.415158912037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45979.415158912037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45979.415158912037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45979.415158912037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45979.415158912037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45979.415158912037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45979.415158912037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45979.415158912037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45979.415158912037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45979.415158912037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45979.415158912037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45979.415158912037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45979.415158912037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45979.415158912037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45979.415158912037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45979.415158912037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45979.415158912037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45979.415158912037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45979.415158912037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45979.415158912037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45979.415158912037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45979.415158912037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45979.415158912037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45979.415158912037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45979.415158912037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45979.415158912037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45979.415158912037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45979.415158912037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45979.415158912037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45979.415158912037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45979.415158912037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45979.415158912037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45979.415158912037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45979.415158912037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45979.415158912037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45979.415158912037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45979.415158912037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45979.415158912037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ref="G648:G711" ca="1" si="11">IFERROR(NOW()-F648,"-")</f>
        <v>45979.415158912037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45979.415158912037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45979.415158912037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45979.415158912037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45979.415158912037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45979.415158912037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45979.415158912037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45979.415158912037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45979.415158912037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45979.415158912037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45979.415158912037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45979.415158912037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45979.415158912037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45979.415158912037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45979.415158912037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45979.415158912037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45979.415158912037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45979.415158912037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45979.415158912037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45979.415158912037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45979.415158912037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45979.415158912037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45979.415158912037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45979.415158912037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45979.415158912037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45979.415158912037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45979.415158912037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45979.415158912037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45979.415158912037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45979.415158912037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45979.415158912037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45979.415158912037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45979.415158912037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45979.415158912037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45979.415158912037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45979.415158912037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45979.415158912037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45979.415158912037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45979.415158912037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45979.415158912037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45979.415158912037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45979.415158912037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45979.415158912037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45979.415158912037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45979.415158912037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45979.415158912037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45979.415158912037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45979.415158912037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45979.415158912037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45979.415158912037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45979.415158912037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45979.415158912037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45979.415158912037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45979.415158912037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45979.415158912037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45979.415158912037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45979.415158912037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45979.415158912037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45979.415158912037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45979.415158912037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45979.415158912037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45979.415158912037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45979.415158912037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45979.415158912037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ref="G712:G775" ca="1" si="12">IFERROR(NOW()-F712,"-")</f>
        <v>45979.415158912037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45979.415158912037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45979.415158912037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45979.415158912037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45979.415158912037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45979.415158912037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45979.415158912037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45979.415158912037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45979.415158912037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45979.415158912037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45979.415158912037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45979.415158912037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45979.415158912037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45979.415158912037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45979.415158912037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45979.415158912037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45979.415158912037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45979.415158912037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45979.415158912037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45979.415158912037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45979.415158912037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45979.415158912037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45979.415158912037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45979.415158912037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45979.415158912037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45979.415158912037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45979.415158912037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45979.415158912037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45979.415158912037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45979.415158912037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45979.415158912037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45979.415158912037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45979.415158912037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45979.415158912037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45979.415158912037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45979.415158912037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45979.415158912037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45979.415158912037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45979.415158912037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45979.415158912037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45979.415158912037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45979.415158912037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45979.415158912037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45979.415158912037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45979.415158912037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45979.415158912037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45979.415158912037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45979.415158912037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45979.415158912037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45979.415158912037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45979.415158912037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45979.415158912037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45979.415158912037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45979.415158912037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45979.415158912037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45979.415158912037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45979.415158912037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45979.415158912037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45979.415158912037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45979.415158912037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45979.415158912037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45979.415158912037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45979.415158912037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45979.415158912037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ref="G776:G839" ca="1" si="13">IFERROR(NOW()-F776,"-")</f>
        <v>45979.415158912037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45979.415158912037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45979.415158912037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45979.415158912037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45979.415158912037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45979.415158912037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45979.415158912037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45979.415158912037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45979.415158912037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45979.415158912037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45979.415158912037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45979.415158912037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45979.415158912037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45979.415158912037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45979.415158912037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45979.415158912037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45979.415158912037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45979.415158912037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45979.415158912037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45979.415158912037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45979.415158912037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45979.415158912037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45979.415158912037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45979.415158912037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45979.415158912037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45979.415158912037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45979.415158912037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45979.415158912037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45979.415158912037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45979.415158912037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45979.415158912037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45979.415158912037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45979.415158912037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45979.415158912037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45979.415158912037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45979.415158912037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45979.415158912037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45979.415158912037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45979.415158912037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45979.415158912037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45979.415158912037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45979.415158912037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45979.415158912037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45979.415158912037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45979.415158912037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45979.415158912037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45979.415158912037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45979.415158912037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45979.415158912037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45979.415158912037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45979.415158912037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45979.415158912037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45979.415158912037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45979.415158912037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45979.415158912037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45979.415158912037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45979.415158912037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45979.415158912037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45979.415158912037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45979.415158912037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45979.415158912037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45979.415158912037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45979.415158912037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45979.415158912037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ref="G840:G903" ca="1" si="14">IFERROR(NOW()-F840,"-")</f>
        <v>45979.415158912037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45979.415158912037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45979.415158912037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45979.415158912037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45979.415158912037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45979.415158912037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45979.415158912037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45979.415158912037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45979.415158912037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45979.415158912037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45979.415158912037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45979.415158912037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45979.415158912037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45979.415158912037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45979.415158912037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45979.415158912037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45979.415158912037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45979.415158912037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45979.415158912037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45979.415158912037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45979.415158912037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45979.415158912037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45979.415158912037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45979.415158912037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45979.415158912037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45979.415158912037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45979.415158912037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45979.415158912037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45979.415158912037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45979.415158912037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45979.415158912037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45979.415158912037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45979.415158912037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45979.415158912037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45979.415158912037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45979.415158912037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45979.415158912037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45979.415158912037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45979.415158912037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45979.415158912037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45979.415158912037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45979.415158912037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45979.415158912037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45979.415158912037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45979.415158912037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45979.415158912037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45979.415158912037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45979.415158912037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45979.415158912037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45979.415158912037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45979.415158912037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45979.415158912037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45979.415158912037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45979.415158912037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45979.415158912037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45979.415158912037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45979.415158912037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45979.415158912037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45979.415158912037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45979.415158912037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45979.415158912037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45979.415158912037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45979.415158912037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45979.415158912037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ref="G904:G967" ca="1" si="15">IFERROR(NOW()-F904,"-")</f>
        <v>45979.415158912037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45979.415158912037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45979.415158912037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45979.415158912037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45979.415158912037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45979.415158912037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45979.415158912037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45979.415158912037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45979.415158912037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45979.415158912037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45979.415158912037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45979.415158912037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45979.415158912037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45979.415158912037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45979.415158912037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45979.415158912037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45979.415158912037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45979.415158912037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45979.415158912037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45979.415158912037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45979.415158912037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45979.415158912037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45979.415158912037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45979.415158912037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45979.415158912037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45979.415158912037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45979.415158912037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45979.415158912037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45979.415158912037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45979.415158912037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45979.415158912037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45979.415158912037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45979.415158912037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45979.415158912037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45979.415158912037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45979.415158912037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45979.415158912037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45979.415158912037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45979.415158912037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45979.415158912037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45979.415158912037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45979.415158912037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45979.415158912037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45979.415158912037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45979.415158912037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45979.415158912037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45979.415158912037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45979.415158912037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45979.415158912037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45979.415158912037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45979.415158912037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45979.415158912037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45979.415158912037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45979.415158912037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45979.415158912037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45979.415158912037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45979.415158912037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45979.415158912037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45979.415158912037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45979.415158912037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45979.415158912037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45979.415158912037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45979.415158912037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45979.415158912037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ref="G968:G982" ca="1" si="16">IFERROR(NOW()-F968,"-")</f>
        <v>45979.415158912037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45979.415158912037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45979.415158912037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45979.415158912037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45979.415158912037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45979.415158912037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45979.415158912037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45979.415158912037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45979.415158912037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45979.415158912037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45979.415158912037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45979.415158912037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45979.415158912037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45979.415158912037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45979.415158912037</v>
      </c>
      <c r="H982" s="22"/>
      <c r="I982" s="19" t="str">
        <f>IFERROR(VLOOKUP(D982,DB!A:F,6,0),"")</f>
        <v/>
      </c>
      <c r="J982" s="18" t="str">
        <f>IFERROR(VLOOKUP(D982,DB!A:G,7,0),"")</f>
        <v/>
      </c>
      <c r="K982" s="45"/>
      <c r="L982" s="23" t="str">
        <f>IFERROR(VLOOKUP(D982,DB!A:I,9,0),"")</f>
        <v/>
      </c>
    </row>
  </sheetData>
  <dataValidations count="2">
    <dataValidation allowBlank="1" showInputMessage="1" showErrorMessage="1" sqref="E1" xr:uid="{5914219A-CB83-432D-936A-CC0CB6F3982A}"/>
    <dataValidation type="list" allowBlank="1" showInputMessage="1" showErrorMessage="1" sqref="E2:E9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1"/>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275.93444131944125</v>
      </c>
      <c r="H2" s="95">
        <v>45703.474768518521</v>
      </c>
      <c r="I2" s="95" t="str">
        <f>IFERROR(VLOOKUP(D2,DB!A:F,6,0),"")</f>
        <v>SCECO</v>
      </c>
      <c r="J2" s="95" t="str">
        <f>IFERROR(VLOOKUP(D2,DB!A:G,7,0),"")</f>
        <v>Dead</v>
      </c>
      <c r="K2" s="97" t="s">
        <v>39114</v>
      </c>
      <c r="L2" s="91" t="str">
        <f>IFERROR(VLOOKUP(D2,DB!A:I,9,0),"")</f>
        <v>Latis</v>
      </c>
    </row>
    <row r="3" spans="1:16" ht="15" customHeight="1">
      <c r="A3" s="113" t="s">
        <v>39115</v>
      </c>
      <c r="B3" s="91" t="str">
        <f>IFERROR(VLOOKUP(D3,DB!A:K,11,0),"")</f>
        <v>R4</v>
      </c>
      <c r="C3" s="93">
        <v>1</v>
      </c>
      <c r="D3" s="91" t="s">
        <v>28729</v>
      </c>
      <c r="E3" s="94" t="s">
        <v>39021</v>
      </c>
      <c r="F3" s="95">
        <v>45979.359722222223</v>
      </c>
      <c r="G3" s="96">
        <f ca="1">IFERROR(NOW()-F3,"")</f>
        <v>5.5436689814087003E-2</v>
      </c>
      <c r="H3" s="95">
        <v>45979.338159722225</v>
      </c>
      <c r="I3" s="113" t="str">
        <f>IFERROR(VLOOKUP(D3,DB!A:F,6,0),"")</f>
        <v>SCECO</v>
      </c>
      <c r="J3" s="113" t="str">
        <f>IFERROR(VLOOKUP(D3,DB!A:G,7,0),"")</f>
        <v>Good</v>
      </c>
      <c r="K3" s="97" t="s">
        <v>39116</v>
      </c>
      <c r="L3" s="91" t="str">
        <f>IFERROR(VLOOKUP(D3,DB!A:I,9,0),"")</f>
        <v>Latis</v>
      </c>
    </row>
    <row r="4" spans="1:16" ht="15" customHeight="1">
      <c r="A4" s="113" t="s">
        <v>39117</v>
      </c>
      <c r="B4" s="113" t="str">
        <f>IFERROR(VLOOKUP(D4,DB!A:K,11,0),"")</f>
        <v>R4</v>
      </c>
      <c r="C4" s="93">
        <v>1</v>
      </c>
      <c r="D4" s="91" t="s">
        <v>34148</v>
      </c>
      <c r="E4" s="94" t="s">
        <v>39021</v>
      </c>
      <c r="F4" s="95"/>
      <c r="G4" s="96">
        <f ca="1">IFERROR(NOW()-F4,"")</f>
        <v>45979.415158912037</v>
      </c>
      <c r="H4" s="95"/>
      <c r="I4" s="113" t="str">
        <f>IFERROR(VLOOKUP(D4,DB!A:F,6,0),"")</f>
        <v>SCECO</v>
      </c>
      <c r="J4" s="113" t="str">
        <f>IFERROR(VLOOKUP(D4,DB!A:G,7,0),"")</f>
        <v>Dead</v>
      </c>
      <c r="K4" s="97"/>
      <c r="L4" s="91" t="str">
        <f>IFERROR(VLOOKUP(D4,DB!A:I,9,0),"")</f>
        <v>Latis</v>
      </c>
    </row>
    <row r="5" spans="1:16" ht="15" customHeight="1">
      <c r="A5" s="113"/>
      <c r="B5" s="113" t="str">
        <f>IFERROR(VLOOKUP(D5,DB!A:K,11,0),"")</f>
        <v/>
      </c>
      <c r="C5" s="93"/>
      <c r="D5" s="91"/>
      <c r="E5" s="94"/>
      <c r="F5" s="95"/>
      <c r="G5" s="96">
        <f ca="1">IFERROR(NOW()-F5,"")</f>
        <v>45979.415158912037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45979.415158912037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45979.415158912037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45979.415158912037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45979.415158912037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45979.415158912037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45979.415158912037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45979.415158912037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45979.415158912037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45979.415158912037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45979.415158912037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45979.415158912037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45979.415158912037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0">IFERROR(NOW()-F18,"")</f>
        <v>45979.415158912037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45979.415158912037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45979.415158912037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45979.415158912037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45979.415158912037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45979.415158912037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45979.415158912037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45979.415158912037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45979.415158912037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45979.415158912037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45979.415158912037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45979.415158912037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45979.415158912037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45979.415158912037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45979.415158912037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45979.415158912037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45979.415158912037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45979.415158912037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45979.415158912037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45979.415158912037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45979.415158912037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45979.415158912037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45979.415158912037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45979.415158912037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45979.415158912037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45979.415158912037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45979.415158912037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45979.415158912037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45979.415158912037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45979.415158912037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45979.415158912037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45979.415158912037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45979.415158912037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45979.415158912037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45979.415158912037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45979.415158912037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45979.415158912037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45979.415158912037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45979.415158912037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45979.415158912037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45979.415158912037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45979.415158912037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45979.415158912037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45979.415158912037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45979.415158912037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45979.415158912037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45979.415158912037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45979.415158912037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45979.415158912037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45979.415158912037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45979.415158912037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45979.415158912037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45979.415158912037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45979.415158912037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45979.415158912037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45979.415158912037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45979.415158912037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45979.415158912037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45979.415158912037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45979.415158912037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45979.415158912037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45979.415158912037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45979.415158912037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45979.415158912037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1">IFERROR(NOW()-F82,"")</f>
        <v>45979.415158912037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45979.415158912037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45979.415158912037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45979.415158912037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45979.415158912037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45979.415158912037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45979.415158912037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45979.415158912037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45979.415158912037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45979.415158912037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45979.415158912037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45979.415158912037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45979.415158912037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45979.415158912037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45979.415158912037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45979.415158912037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45979.415158912037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45979.415158912037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45979.415158912037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45979.415158912037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45979.415158912037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45979.415158912037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45979.415158912037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45979.415158912037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45979.415158912037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45979.415158912037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45979.415158912037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45979.415158912037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45979.415158912037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45979.415158912037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45979.415158912037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45979.415158912037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45979.415158912037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45979.415158912037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45979.415158912037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45979.415158912037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45979.415158912037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45979.415158912037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45979.415158912037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45979.415158912037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45979.415158912037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45979.415158912037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45979.415158912037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45979.415158912037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45979.415158912037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45979.415158912037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45979.415158912037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45979.415158912037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45979.415158912037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45979.415158912037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45979.415158912037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45979.415158912037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45979.415158912037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45979.415158912037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45979.415158912037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45979.415158912037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45979.415158912037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45979.415158912037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45979.415158912037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45979.415158912037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45979.415158912037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45979.415158912037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45979.415158912037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45979.415158912037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2">IFERROR(NOW()-F146,"")</f>
        <v>45979.415158912037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45979.415158912037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45979.415158912037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45979.415158912037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45979.415158912037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45979.415158912037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45979.415158912037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45979.415158912037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45979.415158912037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45979.415158912037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45979.415158912037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45979.415158912037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45979.415158912037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45979.415158912037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45979.415158912037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45979.415158912037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45979.415158912037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45979.415158912037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45979.415158912037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45979.415158912037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45979.415158912037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45979.415158912037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45979.415158912037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45979.415158912037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45979.415158912037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45979.415158912037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45979.415158912037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45979.415158912037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45979.415158912037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45979.415158912037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45979.415158912037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45979.415158912037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45979.415158912037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45979.415158912037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45979.415158912037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45979.415158912037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45979.415158912037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45979.415158912037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45979.415158912037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45979.415158912037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45979.415158912037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45979.415158912037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45979.415158912037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45979.415158912037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45979.415158912037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45979.415158912037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45979.415158912037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45979.415158912037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45979.415158912037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45979.415158912037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45979.415158912037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45979.415158912037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45979.415158912037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45979.415158912037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45979.415158912037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45979.415158912037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45979.415158912037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45979.415158912037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45979.415158912037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45979.415158912037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45979.415158912037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45979.415158912037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45979.415158912037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45979.415158912037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3">IFERROR(NOW()-F210,"")</f>
        <v>45979.415158912037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45979.415158912037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45979.415158912037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45979.415158912037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45979.415158912037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45979.415158912037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45979.415158912037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45979.415158912037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45979.415158912037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45979.415158912037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45979.415158912037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45979.415158912037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45979.415158912037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45979.415158912037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45979.415158912037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45979.415158912037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45979.415158912037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45979.415158912037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45979.415158912037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45979.415158912037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45979.415158912037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45979.415158912037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45979.415158912037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45979.415158912037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45979.415158912037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45979.415158912037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45979.415158912037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45979.415158912037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45979.415158912037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45979.415158912037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45979.415158912037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45979.415158912037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45979.415158912037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45979.415158912037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45979.415158912037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45979.415158912037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45979.415158912037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45979.415158912037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45979.415158912037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45979.415158912037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45979.415158912037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45979.415158912037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45979.415158912037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45979.415158912037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45979.415158912037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45979.415158912037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45979.415158912037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45979.415158912037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45979.415158912037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45979.415158912037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45979.415158912037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45979.415158912037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45979.415158912037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45979.415158912037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45979.415158912037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45979.415158912037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45979.415158912037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45979.415158912037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45979.415158912037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45979.415158912037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45979.415158912037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45979.415158912037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45979.415158912037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45979.415158912037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4">IFERROR(NOW()-F274,"")</f>
        <v>45979.415158912037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45979.415158912037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45979.415158912037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45979.415158912037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45979.415158912037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45979.415158912037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45979.415158912037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45979.415158912037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45979.415158912037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45979.415158912037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45979.415158912037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45979.415158912037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45979.415158912037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45979.415158912037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45979.415158912037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45979.415158912037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45979.415158912037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45979.415158912037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45979.415158912037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45979.415158912037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45979.415158912037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45979.415158912037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45979.415158912037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45979.415158912037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45979.415158912037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45979.415158912037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45979.415158912037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45979.415158912037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45979.415158912037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45979.415158912037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45979.415158912037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45979.415158912037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45979.415158912037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45979.415158912037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45979.415158912037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45979.415158912037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45979.415158912037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45979.415158912037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45979.415158912037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45979.415158912037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45979.415158912037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45979.415158912037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45979.415158912037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45979.415158912037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45979.415158912037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45979.415158912037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45979.415158912037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45979.415158912037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45979.415158912037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45979.415158912037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45979.415158912037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45979.415158912037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45979.415158912037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45979.415158912037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45979.415158912037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45979.415158912037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45979.415158912037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45979.415158912037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45979.415158912037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45979.415158912037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45979.415158912037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45979.415158912037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45979.415158912037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45979.415158912037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401" ca="1" si="5">IFERROR(NOW()-F338,"")</f>
        <v>45979.415158912037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45979.415158912037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45979.415158912037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45979.415158912037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45979.415158912037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45979.415158912037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45979.415158912037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45979.415158912037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45979.415158912037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45979.415158912037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45979.415158912037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45979.415158912037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45979.415158912037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45979.415158912037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45979.415158912037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45979.415158912037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45979.415158912037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45979.415158912037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45979.415158912037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45979.415158912037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45979.415158912037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45979.415158912037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45979.415158912037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45979.415158912037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45979.415158912037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45979.415158912037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45979.415158912037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45979.415158912037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45979.415158912037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45979.415158912037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45979.415158912037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45979.415158912037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45979.415158912037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45979.415158912037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45979.415158912037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45979.415158912037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45979.415158912037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45979.415158912037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45979.415158912037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45979.415158912037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45979.415158912037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45979.415158912037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45979.415158912037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45979.415158912037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45979.415158912037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45979.415158912037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45979.415158912037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45979.415158912037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45979.415158912037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45979.415158912037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45979.415158912037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45979.415158912037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45979.415158912037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45979.415158912037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45979.415158912037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45979.415158912037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45979.415158912037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45979.415158912037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45979.415158912037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45979.415158912037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45979.415158912037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45979.415158912037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45979.415158912037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45979.415158912037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ref="G402:G465" ca="1" si="6">IFERROR(NOW()-F402,"")</f>
        <v>45979.415158912037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45979.415158912037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45979.415158912037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45979.415158912037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45979.415158912037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45979.415158912037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45979.415158912037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45979.415158912037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45979.415158912037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45979.415158912037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45979.415158912037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45979.415158912037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45979.415158912037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45979.415158912037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45979.415158912037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45979.415158912037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45979.415158912037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45979.415158912037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45979.415158912037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45979.415158912037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45979.415158912037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45979.415158912037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45979.415158912037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45979.415158912037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45979.415158912037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45979.415158912037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45979.415158912037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45979.415158912037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45979.415158912037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45979.415158912037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45979.415158912037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45979.415158912037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45979.415158912037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45979.415158912037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45979.415158912037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45979.415158912037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45979.415158912037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45979.415158912037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45979.415158912037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45979.415158912037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45979.415158912037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45979.415158912037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45979.415158912037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45979.415158912037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45979.415158912037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45979.415158912037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45979.415158912037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45979.415158912037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45979.415158912037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45979.415158912037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45979.415158912037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45979.415158912037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45979.415158912037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45979.415158912037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45979.415158912037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45979.415158912037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45979.415158912037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45979.415158912037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45979.415158912037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45979.415158912037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45979.415158912037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45979.415158912037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45979.415158912037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45979.415158912037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ref="G466:G511" ca="1" si="7">IFERROR(NOW()-F466,"")</f>
        <v>45979.415158912037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45979.415158912037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45979.415158912037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45979.415158912037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45979.415158912037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45979.415158912037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45979.415158912037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45979.415158912037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45979.415158912037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45979.415158912037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45979.415158912037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45979.415158912037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45979.415158912037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45979.415158912037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45979.415158912037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45979.415158912037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45979.415158912037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45979.415158912037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45979.415158912037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45979.415158912037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45979.415158912037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45979.415158912037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45979.415158912037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45979.415158912037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45979.415158912037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45979.415158912037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45979.415158912037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45979.415158912037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45979.415158912037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45979.415158912037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45979.415158912037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45979.415158912037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45979.415158912037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45979.415158912037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45979.415158912037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45979.415158912037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45979.415158912037</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45979.415158912037</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45979.415158912037</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45979.415158912037</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45979.415158912037</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45979.415158912037</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45979.415158912037</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45979.415158912037</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45979.415158912037</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45979.415158912037</v>
      </c>
      <c r="H511" s="95"/>
      <c r="I511" s="113" t="str">
        <f>IFERROR(VLOOKUP(D511,DB!A:F,6,0),"")</f>
        <v/>
      </c>
      <c r="J511" s="113" t="str">
        <f>IFERROR(VLOOKUP(D511,DB!A:G,7,0),"")</f>
        <v/>
      </c>
      <c r="K511" s="97"/>
      <c r="L511" s="91" t="str">
        <f>IFERROR(VLOOKUP(D511,DB!A:I,9,0),"")</f>
        <v/>
      </c>
    </row>
  </sheetData>
  <dataValidations count="2">
    <dataValidation allowBlank="1" showInputMessage="1" showErrorMessage="1" sqref="E1" xr:uid="{A4F81451-56CC-4543-9497-104C4E44EE4B}"/>
    <dataValidation type="list" allowBlank="1" showInputMessage="1" showErrorMessage="1" sqref="E2:E5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5"/>
  <sheetViews>
    <sheetView workbookViewId="0">
      <selection activeCell="D11" sqref="D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87.58309872684913</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39100</v>
      </c>
      <c r="F3" s="38">
        <v>45926.188877314817</v>
      </c>
      <c r="G3" s="108">
        <f t="shared" ref="G3" ca="1" si="0">IFERROR(NOW()-F3,"")</f>
        <v>53.226281597220805</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39100</v>
      </c>
      <c r="F4" s="110">
        <v>45948.661111111112</v>
      </c>
      <c r="G4" s="111">
        <f t="shared" ref="G4" ca="1" si="1">IFERROR(NOW()-F4,"")</f>
        <v>30.754047800925036</v>
      </c>
      <c r="H4" s="110">
        <v>45948.661111111112</v>
      </c>
      <c r="I4" s="109" t="str">
        <f>IFERROR(VLOOKUP(D4,DB!A:F,6,0),"")</f>
        <v>SCECO</v>
      </c>
      <c r="J4" s="109" t="str">
        <f>IFERROR(VLOOKUP(D4,DB!A:G,7,0),"")</f>
        <v>Dead</v>
      </c>
      <c r="K4" s="109" t="s">
        <v>39123</v>
      </c>
      <c r="L4" s="109" t="str">
        <f>IFERROR(VLOOKUP(D4,DB!A:I,9,0),"")</f>
        <v>Latis</v>
      </c>
    </row>
    <row r="5" spans="1:13">
      <c r="A5" s="109" t="s">
        <v>39124</v>
      </c>
      <c r="B5" s="109" t="str">
        <f>IFERROR(VLOOKUP(D5,DB!A:K,11,0),"")</f>
        <v>R5</v>
      </c>
      <c r="C5" s="109">
        <v>1</v>
      </c>
      <c r="D5" s="109" t="s">
        <v>33371</v>
      </c>
      <c r="E5" s="109" t="s">
        <v>39021</v>
      </c>
      <c r="F5" s="135">
        <v>45977.514803240738</v>
      </c>
      <c r="G5" s="111">
        <f ca="1">IFERROR(NOW()-F5,"")</f>
        <v>1.9003556712996215</v>
      </c>
      <c r="H5" s="135">
        <v>45977.468807870369</v>
      </c>
      <c r="I5" s="109" t="str">
        <f>IFERROR(VLOOKUP(D5,DB!A:F,6,0),"")</f>
        <v>SCECO</v>
      </c>
      <c r="J5" s="109" t="str">
        <f>IFERROR(VLOOKUP(D5,DB!A:G,7,0),"")</f>
        <v>Weak</v>
      </c>
      <c r="K5" s="109" t="s">
        <v>39125</v>
      </c>
      <c r="L5" s="109" t="str">
        <f>IFERROR(VLOOKUP(D5,DB!A:I,9,0),"")</f>
        <v>Latis</v>
      </c>
    </row>
    <row r="6" spans="1:13">
      <c r="A6" s="109"/>
      <c r="B6" s="109" t="str">
        <f>IFERROR(VLOOKUP(D6,DB!A:K,11,0),"")</f>
        <v/>
      </c>
      <c r="C6" s="109"/>
      <c r="D6" s="109"/>
      <c r="E6" s="109"/>
      <c r="F6" s="109"/>
      <c r="G6" s="111">
        <f ca="1">IFERROR(NOW()-F6,"")</f>
        <v>45979.415158912037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45979.415158912037</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45979.415158912037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45979.415158912037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45979.415158912037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45979.415158912037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45979.415158912037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45979.415158912037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45979.415158912037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45979.415158912037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45979.415158912037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45979.415158912037</v>
      </c>
      <c r="H17" s="109"/>
      <c r="I17" s="109"/>
      <c r="J17" s="109" t="str">
        <f>IFERROR(VLOOKUP(D17,DB!A:G,7,0),"")</f>
        <v/>
      </c>
      <c r="K17" s="109"/>
      <c r="L17" s="109" t="str">
        <f>IFERROR(VLOOKUP(D17,DB!A:I,9,0),"")</f>
        <v/>
      </c>
    </row>
    <row r="18" spans="1:12">
      <c r="A18" s="109"/>
      <c r="B18" s="109" t="str">
        <f>IFERROR(VLOOKUP(D18,DB!A:K,11,0),"")</f>
        <v/>
      </c>
      <c r="C18" s="109"/>
      <c r="D18" s="109"/>
      <c r="E18" s="109"/>
      <c r="F18" s="109"/>
      <c r="G18" s="111">
        <f ca="1">IFERROR(NOW()-F18,"")</f>
        <v>45979.415158912037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45979.415158912037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45979.415158912037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45979.415158912037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45979.415158912037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45979.415158912037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45979.415158912037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45979.415158912037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45979.415158912037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45979.415158912037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45979.415158912037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45979.415158912037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45979.415158912037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45979.415158912037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45979.415158912037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45979.415158912037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45979.415158912037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45979.415158912037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45979.415158912037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45979.415158912037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45979.415158912037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45979.415158912037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45979.415158912037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45979.415158912037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45979.415158912037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45979.415158912037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45979.415158912037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45979.415158912037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45979.415158912037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45979.415158912037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45979.415158912037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45979.415158912037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45979.415158912037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45979.415158912037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45979.415158912037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45979.415158912037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45979.415158912037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45979.415158912037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45979.415158912037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45979.415158912037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45979.415158912037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45979.415158912037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45979.415158912037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45979.415158912037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45979.415158912037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45979.415158912037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45979.415158912037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45979.415158912037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45979.415158912037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45979.415158912037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45979.415158912037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45979.415158912037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45979.415158912037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45979.415158912037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45979.415158912037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45979.415158912037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45979.415158912037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45979.415158912037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45979.415158912037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45979.415158912037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45979.415158912037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45979.415158912037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45979.415158912037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45979.415158912037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45979.415158912037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45979.415158912037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45979.415158912037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45979.415158912037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45979.415158912037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45979.415158912037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45979.415158912037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45979.415158912037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45979.415158912037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45979.415158912037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45979.415158912037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45979.415158912037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45979.415158912037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45979.415158912037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45979.415158912037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45979.415158912037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45979.415158912037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45979.415158912037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45979.415158912037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45979.415158912037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45979.415158912037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45979.415158912037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45979.415158912037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45979.415158912037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45979.415158912037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45979.415158912037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45979.415158912037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45979.415158912037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45979.415158912037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45979.415158912037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45979.415158912037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45979.415158912037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45979.415158912037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45979.415158912037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45979.415158912037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45979.415158912037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45979.415158912037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45979.415158912037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45979.415158912037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45979.415158912037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45979.415158912037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45979.415158912037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45979.415158912037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45979.415158912037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45979.415158912037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45979.415158912037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45979.415158912037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45979.415158912037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45979.415158912037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45979.415158912037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45979.415158912037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45979.415158912037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45979.415158912037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45979.415158912037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45979.415158912037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45979.415158912037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45979.415158912037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45979.415158912037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45979.415158912037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45979.415158912037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45979.415158912037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45979.415158912037</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45979.415158912037</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45979.415158912037</v>
      </c>
      <c r="H145" s="109"/>
      <c r="I145" s="109" t="str">
        <f>IFERROR(VLOOKUP(D145,DB!A:F,6,0),"")</f>
        <v/>
      </c>
      <c r="J145" s="109" t="str">
        <f>IFERROR(VLOOKUP(D145,DB!A:G,7,0),"")</f>
        <v/>
      </c>
      <c r="K145" s="109"/>
      <c r="L145" s="109" t="str">
        <f>IFERROR(VLOOKUP(D145,DB!A:I,9,0),"")</f>
        <v/>
      </c>
    </row>
    <row r="146" spans="1:12">
      <c r="A146" s="138"/>
      <c r="B146" s="138" t="str">
        <f>IFERROR(VLOOKUP(D146,DB!A:K,11,0),"")</f>
        <v/>
      </c>
      <c r="C146" s="138"/>
      <c r="D146" s="138"/>
      <c r="E146" s="138"/>
      <c r="F146" s="139"/>
      <c r="G146" s="111">
        <f ca="1">IFERROR(NOW()-F146,"")</f>
        <v>45979.415158912037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45979.415158912037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45979.415158912037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45979.415158912037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45979.415158912037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45979.415158912037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45979.415158912037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45979.415158912037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45979.415158912037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45979.415158912037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45979.415158912037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45979.415158912037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45979.415158912037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45979.415158912037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45979.415158912037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45979.415158912037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45979.415158912037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45979.415158912037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45979.415158912037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45979.415158912037</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45979.415158912037</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45979.415158912037</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45979.415158912037</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45979.415158912037</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45979.415158912037</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45979.415158912037</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45979.415158912037</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45979.415158912037</v>
      </c>
      <c r="H173" s="139"/>
      <c r="I173" s="138" t="str">
        <f>IFERROR(VLOOKUP(D173,DB!A:F,6,0),"")</f>
        <v/>
      </c>
      <c r="J173" s="138" t="str">
        <f>IFERROR(VLOOKUP(D173,DB!A:G,7,0),"")</f>
        <v/>
      </c>
      <c r="K173" s="138"/>
      <c r="L173" s="138" t="str">
        <f>IFERROR(VLOOKUP(D173,DB!A:I,9,0),"")</f>
        <v/>
      </c>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31674</v>
      </c>
      <c r="E2" s="109" t="s">
        <v>39021</v>
      </c>
      <c r="F2" s="121"/>
      <c r="G2" s="104">
        <f t="shared" ref="G2:G48" ca="1" si="0">IFERROR(NOW()-F2,"-")</f>
        <v>45979.415158912037</v>
      </c>
      <c r="H2" s="121">
        <v>45979.341469907406</v>
      </c>
      <c r="I2" s="119" t="str">
        <f>IFERROR(VLOOKUP(D2,DB!A:F,6,0),"")</f>
        <v>SCECO</v>
      </c>
      <c r="J2" s="119" t="str">
        <f>IFERROR(VLOOKUP(D2,DB!A:G,7,0),"")</f>
        <v>Vandalized</v>
      </c>
      <c r="K2" s="122" t="s">
        <v>39127</v>
      </c>
      <c r="L2" s="123" t="str">
        <f>IFERROR(VLOOKUP(D2,DB!A:I,9,0),"")</f>
        <v>Latis</v>
      </c>
    </row>
    <row r="3" spans="1:16382" ht="31.5" customHeight="1">
      <c r="A3" s="118"/>
      <c r="B3" s="119" t="str">
        <f>IFERROR(VLOOKUP(D3,DB!A:K,11,0),"")</f>
        <v/>
      </c>
      <c r="C3" s="120"/>
      <c r="D3" s="119"/>
      <c r="E3" s="109"/>
      <c r="F3" s="121"/>
      <c r="G3" s="104">
        <f t="shared" ca="1" si="0"/>
        <v>45979.415158912037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45979.415158912037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45979.415158912037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45979.415158912037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45979.415158912037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45979.415158912037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45979.415158912037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45979.415158912037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45979.415158912037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45979.415158912037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45979.415158912037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45979.415158912037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45979.415158912037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45979.415158912037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45979.415158912037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45979.415158912037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45979.415158912037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45979.415158912037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45979.415158912037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45979.415158912037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45979.415158912037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45979.415158912037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45979.415158912037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45979.415158912037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45979.415158912037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45979.415158912037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45979.415158912037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45979.415158912037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45979.415158912037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45979.415158912037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45979.415158912037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45979.415158912037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45979.415158912037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45979.415158912037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45979.415158912037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45979.415158912037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45979.415158912037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45979.415158912037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45979.415158912037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45979.415158912037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45979.415158912037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45979.415158912037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45979.415158912037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45979.415158912037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45979.415158912037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45979.415158912037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45979.415158912037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45979.415158912037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45979.415158912037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45979.415158912037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45979.415158912037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45979.415158912037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45979.415158912037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45979.415158912037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45979.415158912037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45979.415158912037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45979.415158912037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45979.415158912037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45979.415158912037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45979.415158912037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45979.415158912037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45979.415158912037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45979.415158912037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45979.415158912037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45979.415158912037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45979.415158912037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45979.415158912037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45979.415158912037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45979.415158912037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45979.415158912037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45979.415158912037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45979.415158912037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45979.415158912037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45979.415158912037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45979.415158912037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45979.415158912037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45979.415158912037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45979.415158912037</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45979.415158912037</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45979.415158912037</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2025-11-18T06:58:01Z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